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nordicecolabel-my.sharepoint.com/personal/sheriek_nordicecolabel_org/Documents/Documents/Produktutveckling/026 Cleaners/"/>
    </mc:Choice>
  </mc:AlternateContent>
  <xr:revisionPtr revIDLastSave="0" documentId="8_{5C5E5730-D519-48D1-92F9-39A564C1601D}" xr6:coauthVersionLast="47" xr6:coauthVersionMax="47" xr10:uidLastSave="{00000000-0000-0000-0000-000000000000}"/>
  <bookViews>
    <workbookView xWindow="1215" yWindow="15" windowWidth="29100" windowHeight="20865" tabRatio="681" xr2:uid="{00000000-000D-0000-FFFF-FFFF00000000}"/>
  </bookViews>
  <sheets>
    <sheet name="WUR" sheetId="4" r:id="rId1"/>
    <sheet name="WUR (old)" sheetId="10" state="hidden" r:id="rId2"/>
    <sheet name="Label coverage cylindrical" sheetId="11" r:id="rId3"/>
    <sheet name="Label coverage non-cylindrical" sheetId="12" r:id="rId4"/>
  </sheets>
  <externalReferences>
    <externalReference r:id="rId5"/>
  </externalReferences>
  <definedNames>
    <definedName name="Invalid">"Invalid DID no"</definedName>
    <definedName name="mf_glas" localSheetId="2">'Label coverage cylindrical'!#REF!</definedName>
    <definedName name="mf_glas" localSheetId="3">'Label coverage non-cylindrical'!#REF!</definedName>
    <definedName name="mf_glas">[1]WUR!#REF!</definedName>
    <definedName name="NonDID">"See text box below for chemicals not on the DID-list"</definedName>
    <definedName name="_xlnm.Print_Area" localSheetId="0">WUR!$A$1:$E$133</definedName>
    <definedName name="_xlnm.Print_Area" localSheetId="1">'WUR (old)'!$A$1:$E$133</definedName>
  </definedNames>
  <calcPr calcId="191028"/>
  <customWorkbookViews>
    <customWorkbookView name="Pehr Hård (Svanen) - Personal View" guid="{94BE19D9-FC8D-41A1-8D7D-427542EADFBC}" mergeInterval="0" personalView="1" maximized="1" windowWidth="1920" windowHeight="87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2" l="1"/>
  <c r="D27" i="12"/>
  <c r="B29" i="12" s="1"/>
  <c r="C24" i="12"/>
  <c r="C22" i="12"/>
  <c r="D27" i="11"/>
  <c r="C24" i="11"/>
  <c r="C22" i="11"/>
  <c r="B27" i="11" s="1"/>
  <c r="B70" i="4"/>
  <c r="B159" i="4"/>
  <c r="C159" i="4" s="1"/>
  <c r="B150" i="4"/>
  <c r="C150" i="4" s="1"/>
  <c r="B141" i="4"/>
  <c r="C141" i="4" s="1"/>
  <c r="B132" i="4"/>
  <c r="C132" i="4" s="1"/>
  <c r="C119" i="4"/>
  <c r="B119" i="4"/>
  <c r="B110" i="4"/>
  <c r="C110" i="4" s="1"/>
  <c r="B101" i="4"/>
  <c r="C101" i="4" s="1"/>
  <c r="B92" i="4"/>
  <c r="C92" i="4" s="1"/>
  <c r="B79" i="4"/>
  <c r="C79" i="4" s="1"/>
  <c r="C70" i="4"/>
  <c r="B61" i="4"/>
  <c r="C61" i="4" s="1"/>
  <c r="B52" i="4"/>
  <c r="C52" i="4" s="1"/>
  <c r="B132" i="10"/>
  <c r="C132" i="10" s="1"/>
  <c r="B122" i="10"/>
  <c r="C122" i="10" s="1"/>
  <c r="B113" i="10"/>
  <c r="C113" i="10" s="1"/>
  <c r="B101" i="10"/>
  <c r="C101" i="10" s="1"/>
  <c r="B91" i="10"/>
  <c r="C91" i="10" s="1"/>
  <c r="B82" i="10"/>
  <c r="C82" i="10" s="1"/>
  <c r="B70" i="10"/>
  <c r="C70" i="10" s="1"/>
  <c r="B60" i="10"/>
  <c r="C60" i="10" s="1"/>
  <c r="B51" i="10"/>
  <c r="C51" i="10" s="1"/>
  <c r="B39" i="10"/>
  <c r="C39" i="10" s="1"/>
  <c r="B30" i="10"/>
  <c r="C30" i="10" s="1"/>
  <c r="B21" i="10"/>
  <c r="C21" i="10" s="1"/>
  <c r="B12" i="10"/>
  <c r="C12" i="10" s="1"/>
  <c r="B39" i="4"/>
  <c r="C39" i="4"/>
  <c r="B30" i="4"/>
  <c r="B29" i="11" l="1"/>
  <c r="C30" i="4" l="1"/>
  <c r="B21" i="4"/>
  <c r="C21" i="4" s="1"/>
  <c r="B12" i="4"/>
  <c r="C12" i="4" s="1"/>
</calcChain>
</file>

<file path=xl/sharedStrings.xml><?xml version="1.0" encoding="utf-8"?>
<sst xmlns="http://schemas.openxmlformats.org/spreadsheetml/2006/main" count="452" uniqueCount="54">
  <si>
    <t>Example:</t>
  </si>
  <si>
    <t>Packaging</t>
  </si>
  <si>
    <t>Packaging size 1:</t>
  </si>
  <si>
    <t xml:space="preserve">Product name: </t>
  </si>
  <si>
    <t xml:space="preserve">How to calucate D = Number of doses in the </t>
  </si>
  <si>
    <t>primary packaging component:</t>
  </si>
  <si>
    <t>WUR Concentrated products</t>
  </si>
  <si>
    <t>W=</t>
  </si>
  <si>
    <t>Weight (g) of primary packaging (bottle/pouche/plastic bag,cap/closure/pump, label, etc.)</t>
  </si>
  <si>
    <t>Concentrated products</t>
  </si>
  <si>
    <t>Recycled:</t>
  </si>
  <si>
    <t>Weight (g) of recycled material in primary packaging</t>
  </si>
  <si>
    <t>D=</t>
  </si>
  <si>
    <t xml:space="preserve">Number of functional std doses in primary packaging </t>
  </si>
  <si>
    <t>D = packaging size (ml)/(dosage (ml)/solution in use (l))</t>
  </si>
  <si>
    <t>t=</t>
  </si>
  <si>
    <t>(This number may differ if packaging component is part of re-use or refill system.)</t>
  </si>
  <si>
    <t xml:space="preserve">Example: </t>
  </si>
  <si>
    <t>WUR=</t>
  </si>
  <si>
    <t>5 liter bottle, dosage 25 ml to 5 liter</t>
  </si>
  <si>
    <t>D = (5000 ml) / (25 ml / 5 l) = 1000 dosages</t>
  </si>
  <si>
    <t>WUR Foam/Spray products</t>
  </si>
  <si>
    <t>Pre-diluted products (RTU)</t>
  </si>
  <si>
    <t>Di = product volume (in litres)</t>
  </si>
  <si>
    <t>750 ml bottle</t>
  </si>
  <si>
    <t>D = 0.750 litres</t>
  </si>
  <si>
    <t>WUR Other pre-diluted products (RTU)</t>
  </si>
  <si>
    <t>WUR Mix-it-yourself-RTU products</t>
  </si>
  <si>
    <t>Packaging size 2:</t>
  </si>
  <si>
    <t>Packaging size 3:</t>
  </si>
  <si>
    <t>Packaging size 4:</t>
  </si>
  <si>
    <t>WUR Spray products (RTU)</t>
  </si>
  <si>
    <t>Coverage of label on packaging</t>
  </si>
  <si>
    <t>Calculation - Coverage of labels on PET plastic packaging for Nordic Ecolabelled cleaning products</t>
  </si>
  <si>
    <t>Please see requirement O16 Labels for rigid plastic packaging: Design for recycling and Appendix 3 in the criteria for more details.</t>
  </si>
  <si>
    <t xml:space="preserve">Product name/trade name </t>
  </si>
  <si>
    <t xml:space="preserve">Product size </t>
  </si>
  <si>
    <t>ml</t>
  </si>
  <si>
    <t xml:space="preserve">Size of the label </t>
  </si>
  <si>
    <r>
      <t>cm</t>
    </r>
    <r>
      <rPr>
        <vertAlign val="superscript"/>
        <sz val="10"/>
        <rFont val="Arial"/>
        <family val="2"/>
      </rPr>
      <t>2</t>
    </r>
  </si>
  <si>
    <r>
      <t>h</t>
    </r>
    <r>
      <rPr>
        <b/>
        <vertAlign val="sub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</si>
  <si>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cm</t>
  </si>
  <si>
    <r>
      <t>h</t>
    </r>
    <r>
      <rPr>
        <b/>
        <vertAlign val="subscript"/>
        <sz val="10"/>
        <rFont val="Arial"/>
        <family val="2"/>
      </rPr>
      <t xml:space="preserve">2 </t>
    </r>
    <r>
      <rPr>
        <b/>
        <sz val="10"/>
        <rFont val="Arial"/>
        <family val="2"/>
      </rPr>
      <t xml:space="preserve"> </t>
    </r>
  </si>
  <si>
    <t xml:space="preserve">a </t>
  </si>
  <si>
    <t xml:space="preserve">b </t>
  </si>
  <si>
    <t>Area A1:</t>
  </si>
  <si>
    <t>Area A2:</t>
  </si>
  <si>
    <t>Label coverage</t>
  </si>
  <si>
    <t>Limit value</t>
  </si>
  <si>
    <t>≤</t>
  </si>
  <si>
    <t>Please note that if the packaging has labels on two sides, the calculation should be made for the side with the biggest label.</t>
  </si>
  <si>
    <t xml:space="preserve">c </t>
  </si>
  <si>
    <t xml:space="preserve">d </t>
  </si>
  <si>
    <t>This sheet is used to calculate the Weight-Utility-Ratio (WUR) based on the volume and number of doses of the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</si>
</sst>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9"/>
      <color indexed="12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4.3"/>
      <color theme="10"/>
      <name val="Calibri"/>
      <family val="2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14">
    <xf numFmtId="0" fontId="0" fillId="0" borderId="0"/>
    <xf numFmtId="0" fontId="6" fillId="0" borderId="0"/>
    <xf numFmtId="0" fontId="5" fillId="0" borderId="0"/>
    <xf numFmtId="0" fontId="3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8">
      <alignment horizontal="left"/>
    </xf>
    <xf numFmtId="0" fontId="11" fillId="0" borderId="8">
      <alignment horizontal="left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1" fillId="0" borderId="0"/>
    <xf numFmtId="0" fontId="3" fillId="0" borderId="0"/>
    <xf numFmtId="0" fontId="6" fillId="0" borderId="0"/>
    <xf numFmtId="0" fontId="6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6" fillId="2" borderId="4" xfId="0" applyFont="1" applyFill="1" applyBorder="1" applyAlignment="1">
      <alignment horizontal="center"/>
    </xf>
    <xf numFmtId="0" fontId="4" fillId="0" borderId="0" xfId="0" applyFont="1"/>
    <xf numFmtId="0" fontId="7" fillId="3" borderId="2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2" xfId="0" applyFont="1" applyFill="1" applyBorder="1"/>
    <xf numFmtId="0" fontId="0" fillId="3" borderId="2" xfId="0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0" borderId="4" xfId="1" applyBorder="1" applyAlignment="1">
      <alignment horizontal="left"/>
    </xf>
    <xf numFmtId="0" fontId="0" fillId="8" borderId="0" xfId="0" applyFill="1"/>
    <xf numFmtId="0" fontId="0" fillId="7" borderId="0" xfId="0" applyFill="1"/>
    <xf numFmtId="0" fontId="4" fillId="8" borderId="0" xfId="0" applyFont="1" applyFill="1" applyAlignment="1">
      <alignment horizontal="right"/>
    </xf>
    <xf numFmtId="0" fontId="4" fillId="8" borderId="0" xfId="0" applyFont="1" applyFill="1"/>
    <xf numFmtId="0" fontId="6" fillId="8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9" fillId="8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6" fillId="8" borderId="0" xfId="0" applyFont="1" applyFill="1" applyAlignment="1">
      <alignment horizontal="right"/>
    </xf>
    <xf numFmtId="0" fontId="6" fillId="8" borderId="0" xfId="0" applyFont="1" applyFill="1" applyAlignment="1">
      <alignment horizontal="center"/>
    </xf>
    <xf numFmtId="166" fontId="6" fillId="8" borderId="0" xfId="0" applyNumberFormat="1" applyFont="1" applyFill="1" applyAlignment="1">
      <alignment horizontal="left"/>
    </xf>
    <xf numFmtId="0" fontId="19" fillId="0" borderId="0" xfId="0" applyFont="1"/>
    <xf numFmtId="0" fontId="0" fillId="0" borderId="0" xfId="0" applyProtection="1"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9" borderId="0" xfId="1" applyFont="1" applyFill="1" applyProtection="1">
      <protection locked="0"/>
    </xf>
    <xf numFmtId="0" fontId="4" fillId="9" borderId="0" xfId="1" applyFont="1" applyFill="1" applyProtection="1">
      <protection locked="0"/>
    </xf>
    <xf numFmtId="0" fontId="19" fillId="9" borderId="0" xfId="1" applyFont="1" applyFill="1" applyProtection="1">
      <protection locked="0"/>
    </xf>
    <xf numFmtId="0" fontId="4" fillId="9" borderId="0" xfId="1" applyFont="1" applyFill="1" applyAlignment="1" applyProtection="1">
      <alignment horizontal="right"/>
      <protection locked="0"/>
    </xf>
    <xf numFmtId="0" fontId="0" fillId="9" borderId="0" xfId="1" applyFont="1" applyFill="1" applyAlignment="1" applyProtection="1">
      <alignment horizontal="right"/>
      <protection locked="0"/>
    </xf>
    <xf numFmtId="1" fontId="0" fillId="9" borderId="0" xfId="1" applyNumberFormat="1" applyFont="1" applyFill="1"/>
    <xf numFmtId="0" fontId="4" fillId="9" borderId="0" xfId="1" applyFont="1" applyFill="1" applyAlignment="1" applyProtection="1">
      <alignment horizontal="left"/>
      <protection locked="0"/>
    </xf>
    <xf numFmtId="9" fontId="0" fillId="9" borderId="0" xfId="412" applyFont="1" applyFill="1"/>
    <xf numFmtId="0" fontId="0" fillId="9" borderId="0" xfId="1" applyFont="1" applyFill="1" applyAlignment="1" applyProtection="1">
      <alignment horizontal="center"/>
      <protection locked="0"/>
    </xf>
    <xf numFmtId="9" fontId="0" fillId="9" borderId="0" xfId="412" applyFont="1" applyFill="1" applyAlignment="1">
      <alignment horizontal="center"/>
    </xf>
    <xf numFmtId="165" fontId="0" fillId="9" borderId="0" xfId="413" applyNumberFormat="1" applyFont="1" applyFill="1" applyProtection="1">
      <protection locked="0"/>
    </xf>
    <xf numFmtId="0" fontId="0" fillId="9" borderId="0" xfId="1" applyFont="1" applyFill="1"/>
    <xf numFmtId="0" fontId="9" fillId="8" borderId="0" xfId="0" applyFont="1" applyFill="1" applyAlignment="1">
      <alignment horizontal="left" vertical="top"/>
    </xf>
    <xf numFmtId="0" fontId="9" fillId="8" borderId="10" xfId="0" applyFont="1" applyFill="1" applyBorder="1" applyAlignment="1">
      <alignment horizontal="left" vertical="top"/>
    </xf>
    <xf numFmtId="0" fontId="0" fillId="10" borderId="5" xfId="1" applyFont="1" applyFill="1" applyBorder="1" applyAlignment="1" applyProtection="1">
      <alignment horizontal="center"/>
      <protection locked="0"/>
    </xf>
    <xf numFmtId="0" fontId="0" fillId="10" borderId="6" xfId="1" applyFont="1" applyFill="1" applyBorder="1" applyAlignment="1" applyProtection="1">
      <alignment horizontal="center"/>
      <protection locked="0"/>
    </xf>
    <xf numFmtId="0" fontId="0" fillId="10" borderId="7" xfId="1" applyFont="1" applyFill="1" applyBorder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left"/>
      <protection locked="0"/>
    </xf>
    <xf numFmtId="0" fontId="20" fillId="8" borderId="9" xfId="0" applyFont="1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9" borderId="0" xfId="1" applyFont="1" applyFill="1" applyAlignment="1" applyProtection="1">
      <alignment horizontal="left" vertical="top" wrapText="1"/>
      <protection locked="0"/>
    </xf>
  </cellXfs>
  <cellStyles count="414">
    <cellStyle name="1000-sep (2 dec) 2" xfId="4" xr:uid="{00000000-0005-0000-0000-000000000000}"/>
    <cellStyle name="1000-sep (2 dec) 2 2" xfId="5" xr:uid="{00000000-0005-0000-0000-000001000000}"/>
    <cellStyle name="1000-sep (2 dec) 2 2 2" xfId="6" xr:uid="{00000000-0005-0000-0000-000002000000}"/>
    <cellStyle name="1000-sep (2 dec) 2 3" xfId="7" xr:uid="{00000000-0005-0000-0000-000003000000}"/>
    <cellStyle name="1000-sep (2 dec) 2 4" xfId="8" xr:uid="{00000000-0005-0000-0000-000004000000}"/>
    <cellStyle name="1000-sep (2 dec) 2 5" xfId="9" xr:uid="{00000000-0005-0000-0000-000005000000}"/>
    <cellStyle name="1000-sep (2 dec) 2 6" xfId="189" xr:uid="{A46B2C44-D63C-47A4-AAD2-C79103E57410}"/>
    <cellStyle name="1000-sep (2 dec) 2 6 2" xfId="340" xr:uid="{23FFE49E-99A1-44AB-8B4C-F978A48C319F}"/>
    <cellStyle name="1000-sep (2 dec) 2 7" xfId="113" xr:uid="{5CEA6B2C-01BF-4C5B-85B7-76CFB6711DEE}"/>
    <cellStyle name="20 % - Dekorfärg1 2" xfId="336" xr:uid="{E589441F-B6C7-4B2C-9642-3CB19A14B3AD}"/>
    <cellStyle name="20% - Accent1 2" xfId="185" xr:uid="{DD65D833-2C54-4E1F-980B-4A113946A4E8}"/>
    <cellStyle name="20% - Accent1 3" xfId="109" xr:uid="{94BA2B33-80BC-48E4-ADD0-E377604B192A}"/>
    <cellStyle name="20% - Accent1 4" xfId="261" xr:uid="{05FE0993-5107-498A-BF5B-5C608CB08EA0}"/>
    <cellStyle name="40 % - Dekorfärg1 2" xfId="337" xr:uid="{F1E50258-AC52-4150-8A95-B751E8788BF4}"/>
    <cellStyle name="40 % - Dekorfärg3 2" xfId="338" xr:uid="{0CA84204-BB3D-4003-AEBF-94904FF2FC7F}"/>
    <cellStyle name="40% - Accent1 2" xfId="186" xr:uid="{81E07423-AA96-4766-8275-5357D5D21C62}"/>
    <cellStyle name="40% - Accent1 3" xfId="110" xr:uid="{A3FA7044-8ADA-4759-A837-4B612F8445E6}"/>
    <cellStyle name="40% - Accent1 4" xfId="262" xr:uid="{06910F4F-7F4F-4CA2-BA8D-41AAC604791A}"/>
    <cellStyle name="40% - Accent3 2" xfId="187" xr:uid="{E9AA6BED-388F-4A55-8892-4E56F297718B}"/>
    <cellStyle name="40% - Accent3 3" xfId="111" xr:uid="{2418C0CE-DFC1-496A-B74E-93CC6C6B4A19}"/>
    <cellStyle name="40% - Accent3 4" xfId="263" xr:uid="{05F601B0-6431-4552-A6BC-6F3325F7331D}"/>
    <cellStyle name="Comma 2" xfId="413" xr:uid="{B61B67F7-6016-4D52-B8F3-F9164F72E91A}"/>
    <cellStyle name="exapon n2" xfId="10" xr:uid="{00000000-0005-0000-0000-00000A000000}"/>
    <cellStyle name="exapon n2 2" xfId="11" xr:uid="{00000000-0005-0000-0000-00000B000000}"/>
    <cellStyle name="Hyperlink 2" xfId="12" xr:uid="{00000000-0005-0000-0000-00000C000000}"/>
    <cellStyle name="Hyperlink 2 2" xfId="13" xr:uid="{00000000-0005-0000-0000-00000D000000}"/>
    <cellStyle name="Hyperlink 3" xfId="14" xr:uid="{00000000-0005-0000-0000-00000E000000}"/>
    <cellStyle name="Hyperlink 4" xfId="15" xr:uid="{00000000-0005-0000-0000-00000F000000}"/>
    <cellStyle name="Link 2" xfId="16" xr:uid="{00000000-0005-0000-0000-000011000000}"/>
    <cellStyle name="Link 3" xfId="17" xr:uid="{00000000-0005-0000-0000-000012000000}"/>
    <cellStyle name="Link 4" xfId="18" xr:uid="{00000000-0005-0000-0000-000013000000}"/>
    <cellStyle name="Link 5" xfId="19" xr:uid="{00000000-0005-0000-0000-000014000000}"/>
    <cellStyle name="Link 5 2" xfId="20" xr:uid="{00000000-0005-0000-0000-000015000000}"/>
    <cellStyle name="Link 6" xfId="21" xr:uid="{00000000-0005-0000-0000-000016000000}"/>
    <cellStyle name="Link 6 2" xfId="22" xr:uid="{00000000-0005-0000-0000-000017000000}"/>
    <cellStyle name="Normal" xfId="0" builtinId="0"/>
    <cellStyle name="Normal 10" xfId="23" xr:uid="{00000000-0005-0000-0000-000019000000}"/>
    <cellStyle name="Normal 10 2" xfId="24" xr:uid="{00000000-0005-0000-0000-00001A000000}"/>
    <cellStyle name="Normal 10 2 2" xfId="190" xr:uid="{E2AD0367-8D77-4E7C-B1B0-105A81B6947A}"/>
    <cellStyle name="Normal 10 2 2 2" xfId="341" xr:uid="{CE8FFDBD-3087-4A8B-A092-0E413F0133C5}"/>
    <cellStyle name="Normal 10 2 3" xfId="114" xr:uid="{C9598D8D-9092-43CE-9D69-C5678D7E012C}"/>
    <cellStyle name="Normal 10 2 4" xfId="265" xr:uid="{172FA9FF-371B-4C80-AD12-00A16C675BA1}"/>
    <cellStyle name="Normal 11" xfId="25" xr:uid="{00000000-0005-0000-0000-00001B000000}"/>
    <cellStyle name="Normal 11 2" xfId="26" xr:uid="{00000000-0005-0000-0000-00001C000000}"/>
    <cellStyle name="Normal 11 2 2" xfId="192" xr:uid="{34CD28C5-7D3A-4F5A-A8DB-DA9E30D770D2}"/>
    <cellStyle name="Normal 11 2 2 2" xfId="343" xr:uid="{46662084-04B8-4882-9713-0202B65AFAAB}"/>
    <cellStyle name="Normal 11 2 3" xfId="116" xr:uid="{6F2DCFF7-176B-4E8F-B894-580C7CCBC494}"/>
    <cellStyle name="Normal 11 2 4" xfId="267" xr:uid="{C9595B72-1DF0-4576-A959-53CCF8E2D5C3}"/>
    <cellStyle name="Normal 11 3" xfId="27" xr:uid="{00000000-0005-0000-0000-00001D000000}"/>
    <cellStyle name="Normal 11 3 2" xfId="28" xr:uid="{00000000-0005-0000-0000-00001E000000}"/>
    <cellStyle name="Normal 11 4" xfId="3" xr:uid="{00000000-0005-0000-0000-00001F000000}"/>
    <cellStyle name="Normal 11 4 2" xfId="188" xr:uid="{3ED26BFB-8790-4888-BEC6-9BD415D91ACF}"/>
    <cellStyle name="Normal 11 4 2 2" xfId="339" xr:uid="{6A585A8C-955C-4C88-82F9-DB218647547A}"/>
    <cellStyle name="Normal 11 4 3" xfId="112" xr:uid="{360D131D-A85E-4BB2-BC37-2D7773D3458A}"/>
    <cellStyle name="Normal 11 4 4" xfId="264" xr:uid="{1F766DE8-70D6-40DD-9A1A-DA883D7EA7D8}"/>
    <cellStyle name="Normal 11 5" xfId="29" xr:uid="{00000000-0005-0000-0000-000020000000}"/>
    <cellStyle name="Normal 11 5 2" xfId="193" xr:uid="{1CD8567F-FE22-4411-951E-CFB34858861D}"/>
    <cellStyle name="Normal 11 5 2 2" xfId="344" xr:uid="{22E84581-6FD2-4435-AA27-58B33AD4F1C6}"/>
    <cellStyle name="Normal 11 5 3" xfId="117" xr:uid="{C43584CC-AA08-4896-8C4F-2B8A7E67CC92}"/>
    <cellStyle name="Normal 11 5 4" xfId="268" xr:uid="{458721C2-73A9-4CD2-90BA-675615E4FF30}"/>
    <cellStyle name="Normal 11 6" xfId="191" xr:uid="{F19C24B9-E681-40C0-B442-D993016EB592}"/>
    <cellStyle name="Normal 11 6 2" xfId="342" xr:uid="{6CB4CE06-4263-4D54-96D8-08DD59E472B6}"/>
    <cellStyle name="Normal 11 7" xfId="115" xr:uid="{A24113EC-9799-4B25-8EC2-9F88D72E47E4}"/>
    <cellStyle name="Normal 11 8" xfId="266" xr:uid="{7F4214A3-BE9D-425A-B333-911012306F1E}"/>
    <cellStyle name="Normal 12" xfId="30" xr:uid="{00000000-0005-0000-0000-000021000000}"/>
    <cellStyle name="Normal 12 2" xfId="31" xr:uid="{00000000-0005-0000-0000-000022000000}"/>
    <cellStyle name="Normal 13" xfId="32" xr:uid="{00000000-0005-0000-0000-000023000000}"/>
    <cellStyle name="Normal 14" xfId="33" xr:uid="{00000000-0005-0000-0000-000024000000}"/>
    <cellStyle name="Normal 14 2" xfId="194" xr:uid="{D65432B1-CBD3-4CE2-91B3-CE2CD94B1163}"/>
    <cellStyle name="Normal 14 2 2" xfId="345" xr:uid="{3EE215C9-17EE-4AA9-A80F-978EF322BC7A}"/>
    <cellStyle name="Normal 14 3" xfId="118" xr:uid="{F24DEAE5-F698-4F5A-8CED-51F026398A69}"/>
    <cellStyle name="Normal 14 4" xfId="269" xr:uid="{2AE39146-424D-4820-B7FE-7792A556BD05}"/>
    <cellStyle name="Normal 15" xfId="34" xr:uid="{00000000-0005-0000-0000-000025000000}"/>
    <cellStyle name="Normal 15 2" xfId="195" xr:uid="{1050E4D2-3EF6-4F03-BCF8-8C1E33B7DA3E}"/>
    <cellStyle name="Normal 15 2 2" xfId="346" xr:uid="{BCC68372-6580-44E9-94E5-63A50E943389}"/>
    <cellStyle name="Normal 15 3" xfId="119" xr:uid="{CCE96809-004B-4FA1-8FF4-9F36969374CF}"/>
    <cellStyle name="Normal 15 4" xfId="270" xr:uid="{08E36FD2-58B3-417F-9E48-B56A081DD439}"/>
    <cellStyle name="Normal 16" xfId="35" xr:uid="{00000000-0005-0000-0000-000026000000}"/>
    <cellStyle name="Normal 16 2" xfId="196" xr:uid="{B4AAD206-A181-4D51-A305-5B68BABA6B51}"/>
    <cellStyle name="Normal 16 2 2" xfId="347" xr:uid="{58AD891E-89EE-4BEA-AAC3-92C3970B9E51}"/>
    <cellStyle name="Normal 16 3" xfId="120" xr:uid="{81443A2D-9D4B-4F64-B7C0-276024E7A0DE}"/>
    <cellStyle name="Normal 16 4" xfId="271" xr:uid="{90CF179B-A9BA-4713-87F1-666AB93B346E}"/>
    <cellStyle name="Normal 2" xfId="1" xr:uid="{00000000-0005-0000-0000-000027000000}"/>
    <cellStyle name="Normal 2 2" xfId="36" xr:uid="{00000000-0005-0000-0000-000028000000}"/>
    <cellStyle name="Normal 2 3" xfId="37" xr:uid="{00000000-0005-0000-0000-000029000000}"/>
    <cellStyle name="Normal 3" xfId="2" xr:uid="{00000000-0005-0000-0000-00002A000000}"/>
    <cellStyle name="Normal 3 2" xfId="38" xr:uid="{00000000-0005-0000-0000-00002B000000}"/>
    <cellStyle name="Normal 3 3" xfId="39" xr:uid="{00000000-0005-0000-0000-00002C000000}"/>
    <cellStyle name="Normal 3 4" xfId="40" xr:uid="{00000000-0005-0000-0000-00002D000000}"/>
    <cellStyle name="Normal 4" xfId="41" xr:uid="{00000000-0005-0000-0000-00002E000000}"/>
    <cellStyle name="Normal 4 10" xfId="272" xr:uid="{4D2033F5-3F52-4DAD-B71A-3EC2AEE5A745}"/>
    <cellStyle name="Normal 4 2" xfId="42" xr:uid="{00000000-0005-0000-0000-00002F000000}"/>
    <cellStyle name="Normal 4 2 2" xfId="43" xr:uid="{00000000-0005-0000-0000-000030000000}"/>
    <cellStyle name="Normal 4 2 2 2" xfId="44" xr:uid="{00000000-0005-0000-0000-000031000000}"/>
    <cellStyle name="Normal 4 2 2 2 2" xfId="45" xr:uid="{00000000-0005-0000-0000-000032000000}"/>
    <cellStyle name="Normal 4 2 2 2 2 2" xfId="201" xr:uid="{DFA20463-2E5C-43C5-ABC8-8367628ED9DB}"/>
    <cellStyle name="Normal 4 2 2 2 2 2 2" xfId="352" xr:uid="{EF046651-6204-4079-A2EE-BDEBFD282E72}"/>
    <cellStyle name="Normal 4 2 2 2 2 3" xfId="125" xr:uid="{B565E3A9-8FEB-49E9-8D6F-1DD1D2C1A596}"/>
    <cellStyle name="Normal 4 2 2 2 2 4" xfId="276" xr:uid="{6744BF40-90A8-4063-AD27-BC509E76BE00}"/>
    <cellStyle name="Normal 4 2 2 2 3" xfId="46" xr:uid="{00000000-0005-0000-0000-000033000000}"/>
    <cellStyle name="Normal 4 2 2 2 3 2" xfId="202" xr:uid="{3826297F-A19B-4A31-81E6-FFB0F0619E62}"/>
    <cellStyle name="Normal 4 2 2 2 3 2 2" xfId="353" xr:uid="{45206053-F0ED-403A-8EE8-022D995C32D9}"/>
    <cellStyle name="Normal 4 2 2 2 3 3" xfId="126" xr:uid="{0C1EA3A5-BE56-475E-9FD5-A4F925C20D4A}"/>
    <cellStyle name="Normal 4 2 2 2 3 4" xfId="277" xr:uid="{EE42C31E-E7E9-44C9-A731-34AAE4DA82EA}"/>
    <cellStyle name="Normal 4 2 2 2 4" xfId="47" xr:uid="{00000000-0005-0000-0000-000034000000}"/>
    <cellStyle name="Normal 4 2 2 2 4 2" xfId="203" xr:uid="{0C6C39D4-15C0-4127-90D9-189FF9A3DD0D}"/>
    <cellStyle name="Normal 4 2 2 2 4 2 2" xfId="354" xr:uid="{B5320BC3-B105-47FB-B751-9C0063B1B318}"/>
    <cellStyle name="Normal 4 2 2 2 4 3" xfId="127" xr:uid="{DFB03E07-0C50-44A3-A208-E684E91738A5}"/>
    <cellStyle name="Normal 4 2 2 2 4 4" xfId="278" xr:uid="{13D01B94-D39B-4960-9875-FFA7485594CD}"/>
    <cellStyle name="Normal 4 2 2 2 5" xfId="200" xr:uid="{411C1F8C-9997-4611-B328-2EEAF308EE1A}"/>
    <cellStyle name="Normal 4 2 2 2 5 2" xfId="351" xr:uid="{987EE8C3-1286-47A5-92D4-54787A74BD00}"/>
    <cellStyle name="Normal 4 2 2 2 6" xfId="124" xr:uid="{05C4C847-9B9B-42D8-8DBF-BF4E512E50E8}"/>
    <cellStyle name="Normal 4 2 2 2 7" xfId="275" xr:uid="{4449CB82-1603-482C-A5B9-3AE3E57A2EAB}"/>
    <cellStyle name="Normal 4 2 2 3" xfId="48" xr:uid="{00000000-0005-0000-0000-000035000000}"/>
    <cellStyle name="Normal 4 2 2 3 2" xfId="204" xr:uid="{8F3B0FB0-ADE5-4B2D-9521-FCC598794BCE}"/>
    <cellStyle name="Normal 4 2 2 3 2 2" xfId="355" xr:uid="{37337C1B-B5BD-4884-A703-2AD454F21139}"/>
    <cellStyle name="Normal 4 2 2 3 3" xfId="128" xr:uid="{030C2B6E-AB1A-4C40-827A-2E79661B7E5B}"/>
    <cellStyle name="Normal 4 2 2 3 4" xfId="279" xr:uid="{AE6F8829-1C09-46D2-B82D-29CA034AC38F}"/>
    <cellStyle name="Normal 4 2 2 4" xfId="49" xr:uid="{00000000-0005-0000-0000-000036000000}"/>
    <cellStyle name="Normal 4 2 2 4 2" xfId="205" xr:uid="{2458FA11-C389-463D-BC5A-9761C7256880}"/>
    <cellStyle name="Normal 4 2 2 4 2 2" xfId="356" xr:uid="{524A0C7F-A258-4899-BD77-96368FA5733A}"/>
    <cellStyle name="Normal 4 2 2 4 3" xfId="129" xr:uid="{922E97BA-18E2-4658-985A-0A36B30548B8}"/>
    <cellStyle name="Normal 4 2 2 4 4" xfId="280" xr:uid="{EB062F47-1BEA-4017-AB26-EC3FC163A5E9}"/>
    <cellStyle name="Normal 4 2 2 5" xfId="50" xr:uid="{00000000-0005-0000-0000-000037000000}"/>
    <cellStyle name="Normal 4 2 2 5 2" xfId="206" xr:uid="{CBDEE7F3-5C8F-44BB-AF64-48DC1A139113}"/>
    <cellStyle name="Normal 4 2 2 5 2 2" xfId="357" xr:uid="{C2920391-E448-48BB-A935-21CE7D51371B}"/>
    <cellStyle name="Normal 4 2 2 5 3" xfId="130" xr:uid="{B2517A19-9292-4DC6-8ED4-255DC6CBB2C5}"/>
    <cellStyle name="Normal 4 2 2 5 4" xfId="281" xr:uid="{125F957D-9917-43E0-8801-E142FF10DCB9}"/>
    <cellStyle name="Normal 4 2 2 6" xfId="199" xr:uid="{9F99B80B-66B2-4AFF-B688-17DEE12BC550}"/>
    <cellStyle name="Normal 4 2 2 6 2" xfId="350" xr:uid="{7DF17FD9-5B6C-4303-8BFE-37543EBA5130}"/>
    <cellStyle name="Normal 4 2 2 7" xfId="123" xr:uid="{0FEA6C17-625A-4C69-BEFF-66AB8A78109F}"/>
    <cellStyle name="Normal 4 2 2 8" xfId="274" xr:uid="{6FE8AB17-D84A-4AD3-BA11-7228D9BDB1D2}"/>
    <cellStyle name="Normal 4 2 3" xfId="51" xr:uid="{00000000-0005-0000-0000-000038000000}"/>
    <cellStyle name="Normal 4 2 3 2" xfId="52" xr:uid="{00000000-0005-0000-0000-000039000000}"/>
    <cellStyle name="Normal 4 2 3 2 2" xfId="208" xr:uid="{5517EE88-B998-4423-A535-A2871BE2D268}"/>
    <cellStyle name="Normal 4 2 3 2 2 2" xfId="359" xr:uid="{974FD9CE-4745-43D4-AB52-E6C3336CF681}"/>
    <cellStyle name="Normal 4 2 3 2 3" xfId="132" xr:uid="{F5F888D9-5CBF-4C76-A550-D5A7CCD1E49F}"/>
    <cellStyle name="Normal 4 2 3 2 4" xfId="283" xr:uid="{DDC45D3D-CC17-40F2-AEB3-0B3C5E1F9114}"/>
    <cellStyle name="Normal 4 2 3 3" xfId="53" xr:uid="{00000000-0005-0000-0000-00003A000000}"/>
    <cellStyle name="Normal 4 2 3 3 2" xfId="209" xr:uid="{518EEA2B-638D-41D4-9964-1990892C42B2}"/>
    <cellStyle name="Normal 4 2 3 3 2 2" xfId="360" xr:uid="{E8AF0AFF-EF5D-4EC2-96A7-15058748D7EB}"/>
    <cellStyle name="Normal 4 2 3 3 3" xfId="133" xr:uid="{94B14B73-2338-4CA5-836F-2BC47565362C}"/>
    <cellStyle name="Normal 4 2 3 3 4" xfId="284" xr:uid="{81A8CEE8-44D3-4FEA-84C9-4205CA30E7BD}"/>
    <cellStyle name="Normal 4 2 3 4" xfId="54" xr:uid="{00000000-0005-0000-0000-00003B000000}"/>
    <cellStyle name="Normal 4 2 3 4 2" xfId="210" xr:uid="{4EBA6A2E-A1CC-4F30-818D-6E15757F94E7}"/>
    <cellStyle name="Normal 4 2 3 4 2 2" xfId="361" xr:uid="{16F7FEC5-192B-45ED-859F-383EC31099C4}"/>
    <cellStyle name="Normal 4 2 3 4 3" xfId="134" xr:uid="{FD668753-6C23-43D1-8238-1170AF556B25}"/>
    <cellStyle name="Normal 4 2 3 4 4" xfId="285" xr:uid="{A5E06EFC-09CA-445E-A5D0-23D6F5090732}"/>
    <cellStyle name="Normal 4 2 3 5" xfId="207" xr:uid="{A186791A-C9B6-4CF8-8CF0-4A49B8DEF484}"/>
    <cellStyle name="Normal 4 2 3 5 2" xfId="358" xr:uid="{33648B78-E656-429E-9D76-F0175301D22F}"/>
    <cellStyle name="Normal 4 2 3 6" xfId="131" xr:uid="{996CC2DD-491C-4B41-8742-EF98FCF0827D}"/>
    <cellStyle name="Normal 4 2 3 7" xfId="282" xr:uid="{4BA0B00E-FD1C-446E-97C5-4160B8A80F19}"/>
    <cellStyle name="Normal 4 2 4" xfId="55" xr:uid="{00000000-0005-0000-0000-00003C000000}"/>
    <cellStyle name="Normal 4 2 4 2" xfId="211" xr:uid="{6BA3F605-9BB9-427D-86FB-8F000CFA39F6}"/>
    <cellStyle name="Normal 4 2 4 2 2" xfId="362" xr:uid="{1272BD40-6198-4148-94ED-F2FC8C677E86}"/>
    <cellStyle name="Normal 4 2 4 3" xfId="135" xr:uid="{293C56EA-89A2-4506-9404-9CE8696243CC}"/>
    <cellStyle name="Normal 4 2 4 4" xfId="286" xr:uid="{4638F8C5-4E8C-4E78-A129-0E60F30FEB6D}"/>
    <cellStyle name="Normal 4 2 5" xfId="56" xr:uid="{00000000-0005-0000-0000-00003D000000}"/>
    <cellStyle name="Normal 4 2 5 2" xfId="212" xr:uid="{80A97AF0-F767-4D45-A857-8F236B54ECEE}"/>
    <cellStyle name="Normal 4 2 5 2 2" xfId="363" xr:uid="{CC8E4AFE-8C32-4063-B6F6-D53F1952B2B4}"/>
    <cellStyle name="Normal 4 2 5 3" xfId="136" xr:uid="{44582589-EC3E-4487-9F4A-19773488866D}"/>
    <cellStyle name="Normal 4 2 5 4" xfId="287" xr:uid="{85A24F7F-2D7A-4352-86F1-7DD939ADB39E}"/>
    <cellStyle name="Normal 4 2 6" xfId="57" xr:uid="{00000000-0005-0000-0000-00003E000000}"/>
    <cellStyle name="Normal 4 2 6 2" xfId="213" xr:uid="{39C2240B-E138-4053-AE58-0427F2EF5D76}"/>
    <cellStyle name="Normal 4 2 6 2 2" xfId="364" xr:uid="{A1F28A36-EFB0-4CF3-8F56-235BE348CB16}"/>
    <cellStyle name="Normal 4 2 6 3" xfId="137" xr:uid="{E5F462A9-3C1D-4900-A280-B663D93502C0}"/>
    <cellStyle name="Normal 4 2 6 4" xfId="288" xr:uid="{E8EE8C76-18DA-4B0F-AAD3-13C199712853}"/>
    <cellStyle name="Normal 4 2 7" xfId="198" xr:uid="{E4F42ECA-16C4-4A74-B85F-79FFE86917C0}"/>
    <cellStyle name="Normal 4 2 7 2" xfId="349" xr:uid="{A8491A2E-2292-40EF-8F0A-04021800B17A}"/>
    <cellStyle name="Normal 4 2 8" xfId="122" xr:uid="{9BCB440C-7C78-415E-974C-ADDA9C08057E}"/>
    <cellStyle name="Normal 4 2 9" xfId="273" xr:uid="{6AA2BADA-EC5B-4FCF-B739-4FEE24345882}"/>
    <cellStyle name="Normal 4 3" xfId="58" xr:uid="{00000000-0005-0000-0000-00003F000000}"/>
    <cellStyle name="Normal 4 3 2" xfId="59" xr:uid="{00000000-0005-0000-0000-000040000000}"/>
    <cellStyle name="Normal 4 3 2 2" xfId="60" xr:uid="{00000000-0005-0000-0000-000041000000}"/>
    <cellStyle name="Normal 4 3 2 2 2" xfId="216" xr:uid="{CC37EC91-D9D9-44B4-A848-077D9D0A1A6E}"/>
    <cellStyle name="Normal 4 3 2 2 2 2" xfId="367" xr:uid="{8E086C9B-8D78-45AA-B24A-45524D3575FD}"/>
    <cellStyle name="Normal 4 3 2 2 3" xfId="140" xr:uid="{A8ED00D2-76CD-47D7-8FDD-6A7B1FFA0F23}"/>
    <cellStyle name="Normal 4 3 2 2 4" xfId="291" xr:uid="{E437F65B-FDE0-498D-A0F4-840A45A19DA0}"/>
    <cellStyle name="Normal 4 3 2 3" xfId="61" xr:uid="{00000000-0005-0000-0000-000042000000}"/>
    <cellStyle name="Normal 4 3 2 3 2" xfId="217" xr:uid="{9355A344-0C27-429F-BA82-36EAD6EA2D7B}"/>
    <cellStyle name="Normal 4 3 2 3 2 2" xfId="368" xr:uid="{9888D0D3-7807-41B8-B50F-41A2E899B54B}"/>
    <cellStyle name="Normal 4 3 2 3 3" xfId="141" xr:uid="{D80BB3DD-5915-4469-B722-C678694FB623}"/>
    <cellStyle name="Normal 4 3 2 3 4" xfId="292" xr:uid="{B46F0731-0F98-4A74-8964-C4B1A56417E1}"/>
    <cellStyle name="Normal 4 3 2 4" xfId="62" xr:uid="{00000000-0005-0000-0000-000043000000}"/>
    <cellStyle name="Normal 4 3 2 4 2" xfId="218" xr:uid="{B53048A7-1625-4207-8AFC-D3C98BF86193}"/>
    <cellStyle name="Normal 4 3 2 4 2 2" xfId="369" xr:uid="{61A61C3D-17A8-4A9C-BE4A-3C88A0AF8898}"/>
    <cellStyle name="Normal 4 3 2 4 3" xfId="142" xr:uid="{857D0275-8650-4953-961E-72D159FE7242}"/>
    <cellStyle name="Normal 4 3 2 4 4" xfId="293" xr:uid="{D835777F-FC53-4AD3-B95A-C3D7CB9C2082}"/>
    <cellStyle name="Normal 4 3 2 5" xfId="215" xr:uid="{37C6E644-284F-4EB4-9612-EA70855D3EDD}"/>
    <cellStyle name="Normal 4 3 2 5 2" xfId="366" xr:uid="{DB9C6354-687C-4D3A-A693-4530FF3E453F}"/>
    <cellStyle name="Normal 4 3 2 6" xfId="139" xr:uid="{8476E6C0-DCDB-4211-9763-612FBA7239C7}"/>
    <cellStyle name="Normal 4 3 2 7" xfId="290" xr:uid="{6B07FE0F-ADAC-407A-A5AA-BCB27356522B}"/>
    <cellStyle name="Normal 4 3 3" xfId="63" xr:uid="{00000000-0005-0000-0000-000044000000}"/>
    <cellStyle name="Normal 4 3 3 2" xfId="219" xr:uid="{BBF178B1-F09B-46D2-91A6-4ADC6ECA772D}"/>
    <cellStyle name="Normal 4 3 3 2 2" xfId="370" xr:uid="{858B1D8B-D4AE-46CA-A6E2-4063D0C1D802}"/>
    <cellStyle name="Normal 4 3 3 3" xfId="143" xr:uid="{E79B45B4-C8CB-478B-98A4-851A7F623E43}"/>
    <cellStyle name="Normal 4 3 3 4" xfId="294" xr:uid="{71A1E727-5C11-4B30-9AF6-AC3E3D72BF2C}"/>
    <cellStyle name="Normal 4 3 4" xfId="64" xr:uid="{00000000-0005-0000-0000-000045000000}"/>
    <cellStyle name="Normal 4 3 4 2" xfId="220" xr:uid="{1257E5E6-0AA3-4FF2-8099-F5693BD23F40}"/>
    <cellStyle name="Normal 4 3 4 2 2" xfId="371" xr:uid="{9019D757-A30A-4C6A-A3BC-835E8FFA5AC5}"/>
    <cellStyle name="Normal 4 3 4 3" xfId="144" xr:uid="{7D7964D0-99B5-4BAA-B4AC-2387FF3DE0ED}"/>
    <cellStyle name="Normal 4 3 4 4" xfId="295" xr:uid="{E3D69E45-FB1B-49B5-A7E4-BC442F30ECE8}"/>
    <cellStyle name="Normal 4 3 5" xfId="65" xr:uid="{00000000-0005-0000-0000-000046000000}"/>
    <cellStyle name="Normal 4 3 5 2" xfId="221" xr:uid="{74F71CDA-09B2-4D2A-B6F5-C4FF45EEF572}"/>
    <cellStyle name="Normal 4 3 5 2 2" xfId="372" xr:uid="{456E4259-08F9-425A-BFF1-7A91D2D76783}"/>
    <cellStyle name="Normal 4 3 5 3" xfId="145" xr:uid="{242E945E-6BB3-46CF-BBE9-3CB88D226D2F}"/>
    <cellStyle name="Normal 4 3 5 4" xfId="296" xr:uid="{3F32E5F6-196F-4753-9617-9A198A4F7EAA}"/>
    <cellStyle name="Normal 4 3 6" xfId="214" xr:uid="{7BA9F610-71EB-4B32-96D7-A71EEA47C4D0}"/>
    <cellStyle name="Normal 4 3 6 2" xfId="365" xr:uid="{D05A61C6-2836-40BE-9C3E-99D5C64D337D}"/>
    <cellStyle name="Normal 4 3 7" xfId="138" xr:uid="{FEB108E3-E8D8-412D-8B6F-DE8AE24BCA6C}"/>
    <cellStyle name="Normal 4 3 8" xfId="289" xr:uid="{D77E71A6-C4C6-4C43-BF87-309BAC82B0B9}"/>
    <cellStyle name="Normal 4 4" xfId="66" xr:uid="{00000000-0005-0000-0000-000047000000}"/>
    <cellStyle name="Normal 4 4 2" xfId="67" xr:uid="{00000000-0005-0000-0000-000048000000}"/>
    <cellStyle name="Normal 4 4 2 2" xfId="223" xr:uid="{35B5F829-A8EA-405D-8769-35A625707C72}"/>
    <cellStyle name="Normal 4 4 2 2 2" xfId="374" xr:uid="{98596AD9-E74C-4620-AED3-C983438A34B3}"/>
    <cellStyle name="Normal 4 4 2 3" xfId="147" xr:uid="{6A11940A-4CB7-48D9-8CB0-2CA1E07AD535}"/>
    <cellStyle name="Normal 4 4 2 4" xfId="298" xr:uid="{89EC96D9-2D05-47C6-9A94-5255BFA4DC47}"/>
    <cellStyle name="Normal 4 4 3" xfId="68" xr:uid="{00000000-0005-0000-0000-000049000000}"/>
    <cellStyle name="Normal 4 4 3 2" xfId="224" xr:uid="{C2518169-588A-4BE5-8413-95CA9FD3577F}"/>
    <cellStyle name="Normal 4 4 3 2 2" xfId="375" xr:uid="{24DB2167-59C7-4CEC-A610-15D8639E40E0}"/>
    <cellStyle name="Normal 4 4 3 3" xfId="148" xr:uid="{7EF5A4E9-AB5F-468F-9FEE-AD35FA93B669}"/>
    <cellStyle name="Normal 4 4 3 4" xfId="299" xr:uid="{E6D33C34-59A7-4738-9AD5-AE239A522CA6}"/>
    <cellStyle name="Normal 4 4 4" xfId="69" xr:uid="{00000000-0005-0000-0000-00004A000000}"/>
    <cellStyle name="Normal 4 4 4 2" xfId="225" xr:uid="{C0FFE07B-1351-486A-B516-AE38FF6FA6F2}"/>
    <cellStyle name="Normal 4 4 4 2 2" xfId="376" xr:uid="{64AB0165-C3AD-44D3-8CDA-76245227F9AF}"/>
    <cellStyle name="Normal 4 4 4 3" xfId="149" xr:uid="{87432E4F-CE63-4E75-9B00-43D27F79C4F1}"/>
    <cellStyle name="Normal 4 4 4 4" xfId="300" xr:uid="{744BCC70-43FE-44FA-9497-7E02EF14F89F}"/>
    <cellStyle name="Normal 4 4 5" xfId="222" xr:uid="{840ACF5A-0520-4518-B8C3-19AA96FE7CFD}"/>
    <cellStyle name="Normal 4 4 5 2" xfId="373" xr:uid="{0AA4AB38-044B-4BF5-88E2-4EAB5EDF6A44}"/>
    <cellStyle name="Normal 4 4 6" xfId="146" xr:uid="{99B4C34D-977D-41F5-A997-F386265854CB}"/>
    <cellStyle name="Normal 4 4 7" xfId="297" xr:uid="{CC0AD0EC-06BC-4790-AD5E-72FE733DBC1B}"/>
    <cellStyle name="Normal 4 5" xfId="70" xr:uid="{00000000-0005-0000-0000-00004B000000}"/>
    <cellStyle name="Normal 4 5 2" xfId="226" xr:uid="{FAFEE431-8C83-438B-99FE-86AC72C1386C}"/>
    <cellStyle name="Normal 4 5 2 2" xfId="377" xr:uid="{5AD6A8E7-6A5A-4FA9-A0AB-FEF834F9BDAA}"/>
    <cellStyle name="Normal 4 5 3" xfId="150" xr:uid="{0E8470EE-A0C0-429B-875B-CDDDF060A6B9}"/>
    <cellStyle name="Normal 4 5 4" xfId="301" xr:uid="{71D71CEA-C8CB-49D7-A724-72227C9F3A5D}"/>
    <cellStyle name="Normal 4 6" xfId="71" xr:uid="{00000000-0005-0000-0000-00004C000000}"/>
    <cellStyle name="Normal 4 6 2" xfId="227" xr:uid="{5DB1C4A2-66AE-4402-A985-CEDA1ABA4001}"/>
    <cellStyle name="Normal 4 6 2 2" xfId="378" xr:uid="{5E90867B-2958-475B-924A-7C5F0309AA69}"/>
    <cellStyle name="Normal 4 6 3" xfId="151" xr:uid="{686A8986-8B05-4467-8FEF-2A67EBEBBAEF}"/>
    <cellStyle name="Normal 4 6 4" xfId="302" xr:uid="{F56E232E-2163-4522-800F-9FF6877AB842}"/>
    <cellStyle name="Normal 4 7" xfId="72" xr:uid="{00000000-0005-0000-0000-00004D000000}"/>
    <cellStyle name="Normal 4 7 2" xfId="228" xr:uid="{0BD47862-9015-478D-BA3F-D21924ED90FA}"/>
    <cellStyle name="Normal 4 7 2 2" xfId="379" xr:uid="{D80973DA-173C-47F1-8D17-6844ED9B7A77}"/>
    <cellStyle name="Normal 4 7 3" xfId="152" xr:uid="{9E7CD9A3-19C2-4D28-8564-073A0A1628D2}"/>
    <cellStyle name="Normal 4 7 4" xfId="303" xr:uid="{0EFAB3E3-F344-4BFD-9EFC-43C67898EC96}"/>
    <cellStyle name="Normal 4 8" xfId="197" xr:uid="{111B3824-D9E8-48E1-A17B-EE6FBCB0A004}"/>
    <cellStyle name="Normal 4 8 2" xfId="348" xr:uid="{769678DD-4915-4190-A674-14941939C643}"/>
    <cellStyle name="Normal 4 9" xfId="121" xr:uid="{62CD1C36-249F-4B02-BA3E-3ADC4CB2B67A}"/>
    <cellStyle name="Normal 5" xfId="73" xr:uid="{00000000-0005-0000-0000-00004E000000}"/>
    <cellStyle name="Normal 5 2" xfId="74" xr:uid="{00000000-0005-0000-0000-00004F000000}"/>
    <cellStyle name="Normal 6" xfId="75" xr:uid="{00000000-0005-0000-0000-000050000000}"/>
    <cellStyle name="Normal 6 2" xfId="76" xr:uid="{00000000-0005-0000-0000-000051000000}"/>
    <cellStyle name="Normal 6 2 2" xfId="77" xr:uid="{00000000-0005-0000-0000-000052000000}"/>
    <cellStyle name="Normal 6 2 2 2" xfId="78" xr:uid="{00000000-0005-0000-0000-000053000000}"/>
    <cellStyle name="Normal 6 2 2 2 2" xfId="232" xr:uid="{56B1BE75-74B0-43FD-8B2B-13193144E8C7}"/>
    <cellStyle name="Normal 6 2 2 2 2 2" xfId="383" xr:uid="{A8B81E19-0B60-411A-948D-262740EFBA46}"/>
    <cellStyle name="Normal 6 2 2 2 3" xfId="156" xr:uid="{01771F08-04AE-4E2E-AF7C-26BDDDFCEDD8}"/>
    <cellStyle name="Normal 6 2 2 2 4" xfId="307" xr:uid="{776847E3-8BA3-48D3-B184-A62786AD2B7C}"/>
    <cellStyle name="Normal 6 2 2 3" xfId="79" xr:uid="{00000000-0005-0000-0000-000054000000}"/>
    <cellStyle name="Normal 6 2 2 3 2" xfId="233" xr:uid="{DCCF85FA-63A1-40C9-9DCE-3222E219C765}"/>
    <cellStyle name="Normal 6 2 2 3 2 2" xfId="384" xr:uid="{BFEABBDF-7786-4F5B-BA77-3D4E8D0537B3}"/>
    <cellStyle name="Normal 6 2 2 3 3" xfId="157" xr:uid="{034BA646-F054-4E23-ABBE-BBA29D460DFA}"/>
    <cellStyle name="Normal 6 2 2 3 4" xfId="308" xr:uid="{B79AB1BB-12F3-4B2C-9C1C-5015743296B5}"/>
    <cellStyle name="Normal 6 2 2 4" xfId="80" xr:uid="{00000000-0005-0000-0000-000055000000}"/>
    <cellStyle name="Normal 6 2 2 4 2" xfId="234" xr:uid="{9C1CDED9-377A-4CD0-AFC9-C1FE379AD881}"/>
    <cellStyle name="Normal 6 2 2 4 2 2" xfId="385" xr:uid="{41AE73DE-9C48-4FA9-A56B-9743D79625F1}"/>
    <cellStyle name="Normal 6 2 2 4 3" xfId="158" xr:uid="{5DA39027-05A3-4D58-BF33-085F5BF450B5}"/>
    <cellStyle name="Normal 6 2 2 4 4" xfId="309" xr:uid="{6B0CFF03-FC4B-4C38-AE65-E5F67BA0F97F}"/>
    <cellStyle name="Normal 6 2 2 5" xfId="231" xr:uid="{9220004D-A5AF-49E6-A064-D2E96F57A5BF}"/>
    <cellStyle name="Normal 6 2 2 5 2" xfId="382" xr:uid="{9CFCC4A5-4E78-4540-93E7-2B4EF2C79892}"/>
    <cellStyle name="Normal 6 2 2 6" xfId="155" xr:uid="{1987A325-2949-405F-9C95-590254C34B44}"/>
    <cellStyle name="Normal 6 2 2 7" xfId="306" xr:uid="{6A16B0F9-6ABE-47D9-A843-E7E8989E963C}"/>
    <cellStyle name="Normal 6 2 3" xfId="81" xr:uid="{00000000-0005-0000-0000-000056000000}"/>
    <cellStyle name="Normal 6 2 3 2" xfId="235" xr:uid="{CCD0FA05-092E-4D83-8E93-5719BD856840}"/>
    <cellStyle name="Normal 6 2 3 2 2" xfId="386" xr:uid="{5535AD9A-B3F2-4027-89D6-547F96098969}"/>
    <cellStyle name="Normal 6 2 3 3" xfId="159" xr:uid="{DC552B60-105E-421C-A5C5-81C21B90F1D4}"/>
    <cellStyle name="Normal 6 2 3 4" xfId="310" xr:uid="{3067E11D-9244-4EDE-83B3-126567E8309E}"/>
    <cellStyle name="Normal 6 2 4" xfId="82" xr:uid="{00000000-0005-0000-0000-000057000000}"/>
    <cellStyle name="Normal 6 2 4 2" xfId="236" xr:uid="{F30BDF9A-260B-4651-9ABA-72224F2A2385}"/>
    <cellStyle name="Normal 6 2 4 2 2" xfId="387" xr:uid="{2E7A9682-E05E-4810-AFE5-76064071882E}"/>
    <cellStyle name="Normal 6 2 4 3" xfId="160" xr:uid="{F0FAF20D-A9CA-48ED-97BB-D169B3A5EFDF}"/>
    <cellStyle name="Normal 6 2 4 4" xfId="311" xr:uid="{17E64DD9-1A9A-4156-9E66-6EFD3C83560D}"/>
    <cellStyle name="Normal 6 2 5" xfId="83" xr:uid="{00000000-0005-0000-0000-000058000000}"/>
    <cellStyle name="Normal 6 2 5 2" xfId="237" xr:uid="{8275D9EE-AFDE-4022-B5F1-38983CCA4C56}"/>
    <cellStyle name="Normal 6 2 5 2 2" xfId="388" xr:uid="{D9955D83-0346-4319-AFA9-DFB6D7D4F6CF}"/>
    <cellStyle name="Normal 6 2 5 3" xfId="161" xr:uid="{618A613B-EA4E-494A-83E0-F7FB6EEFB048}"/>
    <cellStyle name="Normal 6 2 5 4" xfId="312" xr:uid="{329B4D0E-5A3F-43D5-9956-387431C3CBD3}"/>
    <cellStyle name="Normal 6 2 6" xfId="230" xr:uid="{4B3AB2A2-D02A-4823-815F-6B3DCB497188}"/>
    <cellStyle name="Normal 6 2 6 2" xfId="381" xr:uid="{0E7F6D8D-FD1D-4326-8C53-D2EE57549435}"/>
    <cellStyle name="Normal 6 2 7" xfId="154" xr:uid="{2C47ED07-0F63-4EFB-9E59-F73E52BCC0C2}"/>
    <cellStyle name="Normal 6 2 8" xfId="305" xr:uid="{6406B585-158B-4825-B8EB-0044018804C1}"/>
    <cellStyle name="Normal 6 3" xfId="84" xr:uid="{00000000-0005-0000-0000-000059000000}"/>
    <cellStyle name="Normal 6 3 2" xfId="85" xr:uid="{00000000-0005-0000-0000-00005A000000}"/>
    <cellStyle name="Normal 6 3 2 2" xfId="239" xr:uid="{95FF2AF8-2708-45EF-AEBF-9FD6773BB381}"/>
    <cellStyle name="Normal 6 3 2 2 2" xfId="390" xr:uid="{40EA5071-9FE8-4C83-82BD-0F5268499FDC}"/>
    <cellStyle name="Normal 6 3 2 3" xfId="163" xr:uid="{6689CEAE-3890-4969-B3A7-F94F61339392}"/>
    <cellStyle name="Normal 6 3 2 4" xfId="314" xr:uid="{2C7ABB28-B5BE-4780-AD13-FDF3701E469A}"/>
    <cellStyle name="Normal 6 3 3" xfId="86" xr:uid="{00000000-0005-0000-0000-00005B000000}"/>
    <cellStyle name="Normal 6 3 3 2" xfId="240" xr:uid="{881D6AF9-2B26-48BE-9057-4FE9C606B227}"/>
    <cellStyle name="Normal 6 3 3 2 2" xfId="391" xr:uid="{F78BF021-883F-4714-B81D-967F978F5CA9}"/>
    <cellStyle name="Normal 6 3 3 3" xfId="164" xr:uid="{7EDDE5C6-887A-46DB-8FF9-6852DDEEE87C}"/>
    <cellStyle name="Normal 6 3 3 4" xfId="315" xr:uid="{90A08508-7F75-4CE8-8283-C8BC0374022E}"/>
    <cellStyle name="Normal 6 3 4" xfId="87" xr:uid="{00000000-0005-0000-0000-00005C000000}"/>
    <cellStyle name="Normal 6 3 4 2" xfId="241" xr:uid="{BAF5A4E3-DD57-4FBE-8582-931A6403092A}"/>
    <cellStyle name="Normal 6 3 4 2 2" xfId="392" xr:uid="{6D1B7FE8-F8E9-4638-A516-F8749C199DB9}"/>
    <cellStyle name="Normal 6 3 4 3" xfId="165" xr:uid="{C2CEC092-B521-4133-936A-03620FFF7079}"/>
    <cellStyle name="Normal 6 3 4 4" xfId="316" xr:uid="{5BEAAEAE-A75C-4D59-B227-625CEC45F1BD}"/>
    <cellStyle name="Normal 6 3 5" xfId="238" xr:uid="{C2DB6D3C-3F96-4823-8E69-17856BE3E340}"/>
    <cellStyle name="Normal 6 3 5 2" xfId="389" xr:uid="{280AACA9-DEAD-44E5-9C8E-60E1DB7BC00C}"/>
    <cellStyle name="Normal 6 3 6" xfId="162" xr:uid="{C4B8E269-1BBE-457C-8CE1-C5CE790512E9}"/>
    <cellStyle name="Normal 6 3 7" xfId="313" xr:uid="{2197E479-3720-46C4-A5D8-2820F375D2E4}"/>
    <cellStyle name="Normal 6 4" xfId="88" xr:uid="{00000000-0005-0000-0000-00005D000000}"/>
    <cellStyle name="Normal 6 4 2" xfId="242" xr:uid="{EE847108-6AB3-4AC9-9FFB-A29ECE552E2D}"/>
    <cellStyle name="Normal 6 4 2 2" xfId="393" xr:uid="{7EB9F393-446A-4F3B-BE56-CC07EC80032E}"/>
    <cellStyle name="Normal 6 4 3" xfId="166" xr:uid="{18357BD8-3E7C-4352-943C-55D0F2C56450}"/>
    <cellStyle name="Normal 6 4 4" xfId="317" xr:uid="{B1B0C315-2684-42E8-85B6-A551F4E2C428}"/>
    <cellStyle name="Normal 6 5" xfId="89" xr:uid="{00000000-0005-0000-0000-00005E000000}"/>
    <cellStyle name="Normal 6 5 2" xfId="243" xr:uid="{F4F33710-EC6C-4094-AB5E-5B2CA20D0CE6}"/>
    <cellStyle name="Normal 6 5 2 2" xfId="394" xr:uid="{BA0CAC24-D5D9-4215-9C66-39B0CF5E6599}"/>
    <cellStyle name="Normal 6 5 3" xfId="167" xr:uid="{BB48593E-BA7B-4F07-91A7-FEF67F3405C7}"/>
    <cellStyle name="Normal 6 5 4" xfId="318" xr:uid="{FD384970-DBF8-4F28-9BB3-84709876A094}"/>
    <cellStyle name="Normal 6 6" xfId="90" xr:uid="{00000000-0005-0000-0000-00005F000000}"/>
    <cellStyle name="Normal 6 6 2" xfId="244" xr:uid="{80C3C4FE-B2B3-4EEE-BEAF-3FF60A3BEAA4}"/>
    <cellStyle name="Normal 6 6 2 2" xfId="395" xr:uid="{A4184192-EDEF-4DC7-B1D1-D0932D21E35B}"/>
    <cellStyle name="Normal 6 6 3" xfId="168" xr:uid="{A7F631BE-4F04-4E1B-B435-26841370414E}"/>
    <cellStyle name="Normal 6 6 4" xfId="319" xr:uid="{31EE1DA2-0595-48BD-8313-5CC3C7B125CB}"/>
    <cellStyle name="Normal 6 7" xfId="229" xr:uid="{EC8A7829-69AB-4B20-A3B7-9FE8BA06FD90}"/>
    <cellStyle name="Normal 6 7 2" xfId="380" xr:uid="{022D26D9-707E-42F4-9E01-9449B5DAC9EE}"/>
    <cellStyle name="Normal 6 8" xfId="153" xr:uid="{DEDC4583-7445-4018-8177-7B2A4B64918F}"/>
    <cellStyle name="Normal 6 9" xfId="304" xr:uid="{5A548B4F-C5D8-4AE6-8D26-CB22FD45EA68}"/>
    <cellStyle name="Normal 7" xfId="91" xr:uid="{00000000-0005-0000-0000-000060000000}"/>
    <cellStyle name="Normal 7 2" xfId="92" xr:uid="{00000000-0005-0000-0000-000061000000}"/>
    <cellStyle name="Normal 8" xfId="93" xr:uid="{00000000-0005-0000-0000-000062000000}"/>
    <cellStyle name="Normal 8 2" xfId="94" xr:uid="{00000000-0005-0000-0000-000063000000}"/>
    <cellStyle name="Normal 8 2 2" xfId="95" xr:uid="{00000000-0005-0000-0000-000064000000}"/>
    <cellStyle name="Normal 8 2 2 2" xfId="247" xr:uid="{3EE67CBC-7557-4A5C-BDC9-FF6E3C1BCE0E}"/>
    <cellStyle name="Normal 8 2 2 2 2" xfId="398" xr:uid="{120696CA-E457-4780-8C1A-F8C86653F8A9}"/>
    <cellStyle name="Normal 8 2 2 3" xfId="171" xr:uid="{E801609C-22D1-423A-991C-935194171074}"/>
    <cellStyle name="Normal 8 2 2 4" xfId="322" xr:uid="{DC7AB84A-F4BF-406C-B10F-FE42342726FD}"/>
    <cellStyle name="Normal 8 2 3" xfId="96" xr:uid="{00000000-0005-0000-0000-000065000000}"/>
    <cellStyle name="Normal 8 2 3 2" xfId="248" xr:uid="{EE2AEE79-C610-428A-99A1-7377AAA66BA4}"/>
    <cellStyle name="Normal 8 2 3 2 2" xfId="399" xr:uid="{2ABF2EC2-4BA0-4E92-A2F2-691EEFAC753F}"/>
    <cellStyle name="Normal 8 2 3 3" xfId="172" xr:uid="{E5E8CEFC-769B-4F97-9ED7-0B8907E92FBD}"/>
    <cellStyle name="Normal 8 2 3 4" xfId="323" xr:uid="{488983C0-19E2-4FDF-A516-BEB89A63ECDF}"/>
    <cellStyle name="Normal 8 2 4" xfId="97" xr:uid="{00000000-0005-0000-0000-000066000000}"/>
    <cellStyle name="Normal 8 2 4 2" xfId="249" xr:uid="{B15545FB-7BE5-4DBE-98FF-120898C16E58}"/>
    <cellStyle name="Normal 8 2 4 2 2" xfId="400" xr:uid="{088D2B68-456F-4A33-97B6-3141C357906B}"/>
    <cellStyle name="Normal 8 2 4 3" xfId="173" xr:uid="{E1FCF4AB-D222-4FA7-AC9F-32F134E65397}"/>
    <cellStyle name="Normal 8 2 4 4" xfId="324" xr:uid="{5705868E-B2D5-4E0D-9E8B-2A17FA65D064}"/>
    <cellStyle name="Normal 8 2 5" xfId="246" xr:uid="{6D8C3CE6-A178-4EFB-836F-1108E1BDBBE0}"/>
    <cellStyle name="Normal 8 2 5 2" xfId="397" xr:uid="{8941D075-1970-4C7D-A083-3A830A88F088}"/>
    <cellStyle name="Normal 8 2 6" xfId="170" xr:uid="{DBB1C815-5BA3-44C5-BC74-9F945D7F840C}"/>
    <cellStyle name="Normal 8 2 7" xfId="321" xr:uid="{45D3F1FD-2081-464C-A2A6-20E932F0E4F5}"/>
    <cellStyle name="Normal 8 3" xfId="98" xr:uid="{00000000-0005-0000-0000-000067000000}"/>
    <cellStyle name="Normal 8 3 2" xfId="250" xr:uid="{D3721C1A-C8EB-4EF2-A7B0-0750BE9E423F}"/>
    <cellStyle name="Normal 8 3 2 2" xfId="401" xr:uid="{7627849E-CF17-4E1E-A37F-7CE5A50FA5FF}"/>
    <cellStyle name="Normal 8 3 3" xfId="174" xr:uid="{A6342E3A-E22D-40A5-9002-C666EAB7CCB6}"/>
    <cellStyle name="Normal 8 3 4" xfId="325" xr:uid="{E4C42218-7C87-4951-AB57-AA4F19285CC3}"/>
    <cellStyle name="Normal 8 4" xfId="99" xr:uid="{00000000-0005-0000-0000-000068000000}"/>
    <cellStyle name="Normal 8 4 2" xfId="251" xr:uid="{1BB576C7-4BAD-483D-9207-969F1C6ED3FF}"/>
    <cellStyle name="Normal 8 4 2 2" xfId="402" xr:uid="{BACFB1EF-5704-41CA-9524-FDE2177A1960}"/>
    <cellStyle name="Normal 8 4 3" xfId="175" xr:uid="{2A9674F6-9859-464C-A8AB-A9ABF4ACA63D}"/>
    <cellStyle name="Normal 8 4 4" xfId="326" xr:uid="{F6D301DA-1694-41B9-A701-4DD336E5C7F7}"/>
    <cellStyle name="Normal 8 5" xfId="100" xr:uid="{00000000-0005-0000-0000-000069000000}"/>
    <cellStyle name="Normal 8 5 2" xfId="252" xr:uid="{1F82287D-598C-4476-9C70-CA9730D3C2EB}"/>
    <cellStyle name="Normal 8 5 2 2" xfId="403" xr:uid="{0DA8CE87-00C2-4264-BDA7-49CB2DDCFD32}"/>
    <cellStyle name="Normal 8 5 3" xfId="176" xr:uid="{FE4748AA-639C-458C-B479-676230B74FEB}"/>
    <cellStyle name="Normal 8 5 4" xfId="327" xr:uid="{352B484D-A572-4E5A-80C1-08B35DB462F2}"/>
    <cellStyle name="Normal 8 6" xfId="245" xr:uid="{0BF201B2-F1A7-434F-BC16-EF5BE42D3E2D}"/>
    <cellStyle name="Normal 8 6 2" xfId="396" xr:uid="{40C880BC-C67E-45D0-988C-A14885E1473E}"/>
    <cellStyle name="Normal 8 7" xfId="169" xr:uid="{531A93F0-9BFC-43A4-BE23-6008438903DC}"/>
    <cellStyle name="Normal 8 8" xfId="320" xr:uid="{48EFE2FD-C5C2-432E-829E-B7379F219B1C}"/>
    <cellStyle name="Normal 9" xfId="101" xr:uid="{00000000-0005-0000-0000-00006A000000}"/>
    <cellStyle name="Normal 9 2" xfId="102" xr:uid="{00000000-0005-0000-0000-00006B000000}"/>
    <cellStyle name="Normal 9 2 2" xfId="103" xr:uid="{00000000-0005-0000-0000-00006C000000}"/>
    <cellStyle name="Normal 9 2 2 2" xfId="255" xr:uid="{941BBDEA-DBD4-46AF-BF69-923A1305A826}"/>
    <cellStyle name="Normal 9 2 2 2 2" xfId="406" xr:uid="{4876932E-639D-4115-8DFF-7536753480A4}"/>
    <cellStyle name="Normal 9 2 2 3" xfId="179" xr:uid="{8D8AA653-2CAB-416E-9892-FA5240FBB07D}"/>
    <cellStyle name="Normal 9 2 2 4" xfId="330" xr:uid="{263F27D4-376E-447E-A5BB-736C795A8E18}"/>
    <cellStyle name="Normal 9 2 3" xfId="104" xr:uid="{00000000-0005-0000-0000-00006D000000}"/>
    <cellStyle name="Normal 9 2 3 2" xfId="256" xr:uid="{10BD7F58-4D05-49DC-BAD9-A3766A04DCEF}"/>
    <cellStyle name="Normal 9 2 3 2 2" xfId="407" xr:uid="{BD011AA8-E384-4627-8E50-EB9C15375C1D}"/>
    <cellStyle name="Normal 9 2 3 3" xfId="180" xr:uid="{5E936A88-54A7-4378-B0DC-7578120B2569}"/>
    <cellStyle name="Normal 9 2 3 4" xfId="331" xr:uid="{166F28EE-FC2B-4483-A74A-C8B9F1862EEF}"/>
    <cellStyle name="Normal 9 2 4" xfId="105" xr:uid="{00000000-0005-0000-0000-00006E000000}"/>
    <cellStyle name="Normal 9 2 4 2" xfId="257" xr:uid="{A077F340-1734-49E1-B5D1-EE4B77ADB199}"/>
    <cellStyle name="Normal 9 2 4 2 2" xfId="408" xr:uid="{055506EA-E7BE-4F63-8107-BE9F52CCBEB7}"/>
    <cellStyle name="Normal 9 2 4 3" xfId="181" xr:uid="{CBCFFECF-0744-4EFD-8134-E111119CF736}"/>
    <cellStyle name="Normal 9 2 4 4" xfId="332" xr:uid="{76A1B3DB-E337-4DB3-B683-9FFAB7E9C23C}"/>
    <cellStyle name="Normal 9 2 5" xfId="254" xr:uid="{798442E9-2EC2-42D5-B0F1-59F1FE056CDC}"/>
    <cellStyle name="Normal 9 2 5 2" xfId="405" xr:uid="{E0256292-DABA-4646-8B22-C5E6957FC5CD}"/>
    <cellStyle name="Normal 9 2 6" xfId="178" xr:uid="{A181CEBA-8BA3-4C20-BDF8-F43D9BC41D47}"/>
    <cellStyle name="Normal 9 2 7" xfId="329" xr:uid="{61443A97-3514-4B97-BDA8-6A0A7C1CB06D}"/>
    <cellStyle name="Normal 9 3" xfId="106" xr:uid="{00000000-0005-0000-0000-00006F000000}"/>
    <cellStyle name="Normal 9 3 2" xfId="258" xr:uid="{BF1A321C-ECD7-4CBE-8ABF-2E2C26E8AE5D}"/>
    <cellStyle name="Normal 9 3 2 2" xfId="409" xr:uid="{C4D2BB63-08FB-4349-A103-14614C6E2C87}"/>
    <cellStyle name="Normal 9 3 3" xfId="182" xr:uid="{BA6B9A71-9EE3-44E2-881C-0CAE7B404BD8}"/>
    <cellStyle name="Normal 9 3 4" xfId="333" xr:uid="{E5F14171-3705-443F-9B40-F09D7F946DD4}"/>
    <cellStyle name="Normal 9 4" xfId="107" xr:uid="{00000000-0005-0000-0000-000070000000}"/>
    <cellStyle name="Normal 9 4 2" xfId="259" xr:uid="{46E11D6C-3863-4F93-9C28-518AF74BCE41}"/>
    <cellStyle name="Normal 9 4 2 2" xfId="410" xr:uid="{95BE9BF3-948E-4858-B8BF-04ADBADDB796}"/>
    <cellStyle name="Normal 9 4 3" xfId="183" xr:uid="{D37252E0-98B9-49CE-AC6A-77A9B5399DC1}"/>
    <cellStyle name="Normal 9 4 4" xfId="334" xr:uid="{9396ED9D-55F1-4B88-88CB-E94F31FE298D}"/>
    <cellStyle name="Normal 9 5" xfId="108" xr:uid="{00000000-0005-0000-0000-000071000000}"/>
    <cellStyle name="Normal 9 5 2" xfId="260" xr:uid="{368E2429-6A0B-4473-AF28-47823BC237CA}"/>
    <cellStyle name="Normal 9 5 2 2" xfId="411" xr:uid="{0883E787-536F-4687-8C7B-6F3DA1BAED09}"/>
    <cellStyle name="Normal 9 5 3" xfId="184" xr:uid="{B107BA21-A71F-4340-88D7-D8BEE1326318}"/>
    <cellStyle name="Normal 9 5 4" xfId="335" xr:uid="{8D7FEB07-D694-407B-8900-8BB0F5D29297}"/>
    <cellStyle name="Normal 9 6" xfId="253" xr:uid="{A2766FC9-B0EF-4588-BFBA-26C8228EBD73}"/>
    <cellStyle name="Normal 9 6 2" xfId="404" xr:uid="{4D898946-0728-41C0-B603-2766FCF22FCC}"/>
    <cellStyle name="Normal 9 7" xfId="177" xr:uid="{49147F1F-DB1A-4CD4-BF04-ABF6BA6B8A0C}"/>
    <cellStyle name="Normal 9 8" xfId="328" xr:uid="{79B99F81-0472-4020-AFC6-1041F8423BDE}"/>
    <cellStyle name="Percent 2" xfId="412" xr:uid="{8FE1E626-A983-4FF0-A494-88239E4864F6}"/>
  </cellStyles>
  <dxfs count="4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9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150495</xdr:colOff>
      <xdr:row>5</xdr:row>
      <xdr:rowOff>114300</xdr:rowOff>
    </xdr:from>
    <xdr:to>
      <xdr:col>13</xdr:col>
      <xdr:colOff>408388</xdr:colOff>
      <xdr:row>24</xdr:row>
      <xdr:rowOff>116801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5FF8B-9260-4305-BCFC-DB2294CB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2935" y="1013460"/>
          <a:ext cx="2086693" cy="3336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137160</xdr:colOff>
      <xdr:row>4</xdr:row>
      <xdr:rowOff>74295</xdr:rowOff>
    </xdr:from>
    <xdr:to>
      <xdr:col>13</xdr:col>
      <xdr:colOff>508945</xdr:colOff>
      <xdr:row>26</xdr:row>
      <xdr:rowOff>128177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6A4D6-B74B-40C3-AF76-E3D33717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798195"/>
          <a:ext cx="2200585" cy="38829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H160"/>
  <sheetViews>
    <sheetView tabSelected="1" zoomScaleNormal="100" workbookViewId="0">
      <selection activeCell="B12" sqref="B12"/>
    </sheetView>
  </sheetViews>
  <sheetFormatPr defaultColWidth="9.140625" defaultRowHeight="12.75"/>
  <cols>
    <col min="2" max="2" width="12.5703125" customWidth="1"/>
    <col min="3" max="3" width="69.42578125" customWidth="1"/>
    <col min="4" max="4" width="48" customWidth="1"/>
  </cols>
  <sheetData>
    <row r="1" spans="1:8" ht="18">
      <c r="A1" s="14"/>
      <c r="B1" s="15" t="s">
        <v>1</v>
      </c>
      <c r="C1" s="14"/>
      <c r="D1" s="10"/>
      <c r="E1" s="10"/>
    </row>
    <row r="2" spans="1:8" ht="18">
      <c r="A2" s="14" t="s">
        <v>53</v>
      </c>
      <c r="B2" s="15"/>
      <c r="C2" s="14"/>
      <c r="D2" s="10"/>
      <c r="E2" s="10"/>
    </row>
    <row r="3" spans="1:8" ht="18" customHeight="1">
      <c r="A3" s="38" t="s">
        <v>2</v>
      </c>
      <c r="B3" s="39"/>
      <c r="C3" s="9"/>
      <c r="D3" s="10"/>
      <c r="E3" s="10"/>
    </row>
    <row r="4" spans="1:8" ht="15">
      <c r="A4" s="16" t="s">
        <v>3</v>
      </c>
      <c r="B4" s="14"/>
      <c r="C4" s="9"/>
      <c r="D4" s="4" t="s">
        <v>4</v>
      </c>
      <c r="E4" s="13"/>
      <c r="F4" s="2"/>
      <c r="G4" s="2"/>
      <c r="H4" s="2"/>
    </row>
    <row r="5" spans="1:8">
      <c r="A5" s="14"/>
      <c r="B5" s="14"/>
      <c r="C5" s="14"/>
      <c r="D5" s="5" t="s">
        <v>5</v>
      </c>
      <c r="E5" s="10"/>
    </row>
    <row r="6" spans="1:8">
      <c r="A6" s="17" t="s">
        <v>6</v>
      </c>
      <c r="B6" s="14"/>
      <c r="C6" s="14"/>
      <c r="D6" s="6"/>
      <c r="E6" s="10"/>
    </row>
    <row r="7" spans="1:8">
      <c r="A7" s="18" t="s">
        <v>7</v>
      </c>
      <c r="B7" s="1"/>
      <c r="C7" s="14" t="s">
        <v>8</v>
      </c>
      <c r="D7" s="3" t="s">
        <v>9</v>
      </c>
      <c r="E7" s="10"/>
      <c r="F7" s="21"/>
    </row>
    <row r="8" spans="1:8">
      <c r="A8" s="18" t="s">
        <v>10</v>
      </c>
      <c r="B8" s="1"/>
      <c r="C8" s="14" t="s">
        <v>11</v>
      </c>
      <c r="D8" s="6"/>
      <c r="E8" s="10"/>
    </row>
    <row r="9" spans="1:8">
      <c r="A9" s="18" t="s">
        <v>12</v>
      </c>
      <c r="B9" s="1"/>
      <c r="C9" s="14" t="s">
        <v>13</v>
      </c>
      <c r="D9" s="7" t="s">
        <v>14</v>
      </c>
      <c r="E9" s="10"/>
    </row>
    <row r="10" spans="1:8">
      <c r="A10" s="18" t="s">
        <v>15</v>
      </c>
      <c r="B10" s="19">
        <v>1</v>
      </c>
      <c r="C10" s="14" t="s">
        <v>16</v>
      </c>
      <c r="D10" s="6"/>
      <c r="E10" s="10"/>
    </row>
    <row r="11" spans="1:8">
      <c r="A11" s="14"/>
      <c r="B11" s="14"/>
      <c r="C11" s="14"/>
      <c r="D11" s="7" t="s">
        <v>17</v>
      </c>
      <c r="E11" s="10"/>
    </row>
    <row r="12" spans="1:8">
      <c r="A12" s="12" t="s">
        <v>18</v>
      </c>
      <c r="B12" s="20" t="str">
        <f>IFERROR((2*B7-2.5*B8)/(B9*B10),"")</f>
        <v/>
      </c>
      <c r="C12" s="14" t="str">
        <f>IFERROR((IF(B12&lt;1.05,"PASS","FAIL")),"")</f>
        <v>FAIL</v>
      </c>
      <c r="D12" s="7" t="s">
        <v>19</v>
      </c>
      <c r="E12" s="10"/>
    </row>
    <row r="13" spans="1:8">
      <c r="A13" s="10"/>
      <c r="B13" s="14"/>
      <c r="C13" s="14"/>
      <c r="D13" s="8" t="s">
        <v>20</v>
      </c>
      <c r="E13" s="10"/>
    </row>
    <row r="14" spans="1:8">
      <c r="A14" s="14"/>
      <c r="B14" s="14"/>
      <c r="C14" s="14"/>
      <c r="D14" s="10"/>
      <c r="E14" s="10"/>
    </row>
    <row r="15" spans="1:8">
      <c r="A15" s="17" t="s">
        <v>21</v>
      </c>
      <c r="B15" s="14"/>
      <c r="C15" s="14"/>
      <c r="D15" s="10"/>
      <c r="E15" s="10"/>
    </row>
    <row r="16" spans="1:8">
      <c r="A16" s="18" t="s">
        <v>7</v>
      </c>
      <c r="B16" s="1"/>
      <c r="C16" s="14" t="s">
        <v>8</v>
      </c>
      <c r="D16" s="4" t="s">
        <v>22</v>
      </c>
      <c r="E16" s="10"/>
    </row>
    <row r="17" spans="1:8">
      <c r="A17" s="18" t="s">
        <v>10</v>
      </c>
      <c r="B17" s="1"/>
      <c r="C17" s="14" t="s">
        <v>11</v>
      </c>
      <c r="D17" s="6"/>
      <c r="E17" s="10"/>
    </row>
    <row r="18" spans="1:8">
      <c r="A18" s="18" t="s">
        <v>12</v>
      </c>
      <c r="B18" s="1"/>
      <c r="C18" s="14" t="s">
        <v>13</v>
      </c>
      <c r="D18" s="7" t="s">
        <v>23</v>
      </c>
      <c r="E18" s="10"/>
    </row>
    <row r="19" spans="1:8">
      <c r="A19" s="18" t="s">
        <v>15</v>
      </c>
      <c r="B19" s="19">
        <v>1</v>
      </c>
      <c r="C19" s="14" t="s">
        <v>16</v>
      </c>
      <c r="D19" s="6"/>
      <c r="E19" s="10"/>
    </row>
    <row r="20" spans="1:8">
      <c r="A20" s="14"/>
      <c r="B20" s="14"/>
      <c r="C20" s="14"/>
      <c r="D20" s="7" t="s">
        <v>0</v>
      </c>
      <c r="E20" s="10"/>
    </row>
    <row r="21" spans="1:8">
      <c r="A21" s="12" t="s">
        <v>18</v>
      </c>
      <c r="B21" s="20" t="str">
        <f>IFERROR((2*B16-2.5*B17)/(B18*B19),"")</f>
        <v/>
      </c>
      <c r="C21" s="14" t="str">
        <f>IFERROR((IF(B21&lt;175.05,"PASS","FAIL")),"")</f>
        <v>FAIL</v>
      </c>
      <c r="D21" s="7" t="s">
        <v>24</v>
      </c>
      <c r="E21" s="10"/>
    </row>
    <row r="22" spans="1:8">
      <c r="A22" s="10"/>
      <c r="B22" s="10"/>
      <c r="C22" s="10"/>
      <c r="D22" s="8" t="s">
        <v>25</v>
      </c>
      <c r="E22" s="10"/>
    </row>
    <row r="23" spans="1:8">
      <c r="A23" s="10"/>
      <c r="B23" s="10"/>
      <c r="C23" s="10"/>
      <c r="D23" s="10"/>
      <c r="E23" s="10"/>
    </row>
    <row r="24" spans="1:8">
      <c r="A24" s="17" t="s">
        <v>26</v>
      </c>
      <c r="B24" s="14"/>
      <c r="C24" s="14"/>
      <c r="D24" s="10"/>
      <c r="E24" s="10"/>
    </row>
    <row r="25" spans="1:8">
      <c r="A25" s="18" t="s">
        <v>7</v>
      </c>
      <c r="B25" s="1"/>
      <c r="C25" s="14" t="s">
        <v>8</v>
      </c>
      <c r="D25" s="10"/>
      <c r="E25" s="10"/>
      <c r="F25" s="2"/>
      <c r="G25" s="2"/>
      <c r="H25" s="2"/>
    </row>
    <row r="26" spans="1:8">
      <c r="A26" s="18" t="s">
        <v>10</v>
      </c>
      <c r="B26" s="1"/>
      <c r="C26" s="14" t="s">
        <v>11</v>
      </c>
      <c r="D26" s="10"/>
      <c r="E26" s="10"/>
    </row>
    <row r="27" spans="1:8">
      <c r="A27" s="18" t="s">
        <v>12</v>
      </c>
      <c r="B27" s="1"/>
      <c r="C27" s="14" t="s">
        <v>13</v>
      </c>
      <c r="D27" s="10"/>
      <c r="E27" s="10"/>
    </row>
    <row r="28" spans="1:8">
      <c r="A28" s="18" t="s">
        <v>15</v>
      </c>
      <c r="B28" s="19">
        <v>1</v>
      </c>
      <c r="C28" s="14" t="s">
        <v>16</v>
      </c>
      <c r="D28" s="10"/>
      <c r="E28" s="10"/>
    </row>
    <row r="29" spans="1:8">
      <c r="A29" s="14"/>
      <c r="B29" s="14"/>
      <c r="C29" s="14"/>
      <c r="D29" s="10"/>
      <c r="E29" s="10"/>
    </row>
    <row r="30" spans="1:8">
      <c r="A30" s="12" t="s">
        <v>18</v>
      </c>
      <c r="B30" s="20" t="str">
        <f>IFERROR((2*B25-2.5*B26)/(B27*B28),"")</f>
        <v/>
      </c>
      <c r="C30" s="14" t="str">
        <f>IFERROR((IF(B30&lt;150.05,"PASS","FAIL")),"")</f>
        <v>FAIL</v>
      </c>
      <c r="D30" s="10"/>
      <c r="E30" s="10"/>
    </row>
    <row r="31" spans="1:8">
      <c r="A31" s="12"/>
      <c r="B31" s="20"/>
      <c r="C31" s="14"/>
      <c r="D31" s="10"/>
      <c r="E31" s="10"/>
    </row>
    <row r="32" spans="1:8">
      <c r="A32" s="12"/>
      <c r="B32" s="20"/>
      <c r="C32" s="14"/>
      <c r="D32" s="10"/>
      <c r="E32" s="10"/>
    </row>
    <row r="33" spans="1:8">
      <c r="A33" s="17" t="s">
        <v>27</v>
      </c>
      <c r="B33" s="14"/>
      <c r="C33" s="14"/>
      <c r="D33" s="10"/>
      <c r="E33" s="10"/>
    </row>
    <row r="34" spans="1:8">
      <c r="A34" s="18" t="s">
        <v>7</v>
      </c>
      <c r="B34" s="1"/>
      <c r="C34" s="14" t="s">
        <v>8</v>
      </c>
      <c r="D34" s="10"/>
      <c r="E34" s="10"/>
      <c r="F34" s="2"/>
      <c r="G34" s="2"/>
      <c r="H34" s="2"/>
    </row>
    <row r="35" spans="1:8">
      <c r="A35" s="18" t="s">
        <v>10</v>
      </c>
      <c r="B35" s="1"/>
      <c r="C35" s="14" t="s">
        <v>11</v>
      </c>
      <c r="D35" s="10"/>
      <c r="E35" s="10"/>
    </row>
    <row r="36" spans="1:8">
      <c r="A36" s="18" t="s">
        <v>12</v>
      </c>
      <c r="B36" s="1"/>
      <c r="C36" s="14" t="s">
        <v>13</v>
      </c>
      <c r="D36" s="10"/>
      <c r="E36" s="10"/>
    </row>
    <row r="37" spans="1:8">
      <c r="A37" s="18" t="s">
        <v>15</v>
      </c>
      <c r="B37" s="19">
        <v>1</v>
      </c>
      <c r="C37" s="14" t="s">
        <v>16</v>
      </c>
      <c r="D37" s="10"/>
      <c r="E37" s="10"/>
    </row>
    <row r="38" spans="1:8">
      <c r="A38" s="14"/>
      <c r="B38" s="14"/>
      <c r="C38" s="14"/>
      <c r="D38" s="10"/>
      <c r="E38" s="10"/>
    </row>
    <row r="39" spans="1:8">
      <c r="A39" s="12" t="s">
        <v>18</v>
      </c>
      <c r="B39" s="20" t="str">
        <f>IFERROR((2*B34-2.5*B35)/(B36*B37),"")</f>
        <v/>
      </c>
      <c r="C39" s="14" t="str">
        <f>IFERROR((IF(B39&lt;30.05,"PASS","FAIL")),"")</f>
        <v>FAIL</v>
      </c>
      <c r="D39" s="10"/>
      <c r="E39" s="10"/>
    </row>
    <row r="40" spans="1:8">
      <c r="A40" s="10"/>
      <c r="B40" s="10"/>
      <c r="C40" s="10"/>
      <c r="D40" s="10"/>
      <c r="E40" s="10"/>
    </row>
    <row r="41" spans="1:8">
      <c r="A41" s="11"/>
      <c r="B41" s="11"/>
      <c r="C41" s="11"/>
      <c r="D41" s="11"/>
      <c r="E41" s="11"/>
    </row>
    <row r="42" spans="1:8" ht="18">
      <c r="A42" s="14"/>
      <c r="B42" s="15"/>
      <c r="C42" s="14"/>
      <c r="D42" s="10"/>
      <c r="E42" s="10"/>
    </row>
    <row r="43" spans="1:8" ht="18" customHeight="1">
      <c r="A43" s="38" t="s">
        <v>28</v>
      </c>
      <c r="B43" s="39"/>
      <c r="C43" s="9"/>
      <c r="D43" s="10"/>
      <c r="E43" s="10"/>
    </row>
    <row r="44" spans="1:8" ht="15">
      <c r="A44" s="16" t="s">
        <v>3</v>
      </c>
      <c r="B44" s="14"/>
      <c r="C44" s="9"/>
      <c r="D44" s="4" t="s">
        <v>4</v>
      </c>
      <c r="E44" s="13"/>
      <c r="F44" s="2"/>
      <c r="G44" s="2"/>
      <c r="H44" s="2"/>
    </row>
    <row r="45" spans="1:8">
      <c r="A45" s="14"/>
      <c r="B45" s="14"/>
      <c r="C45" s="14"/>
      <c r="D45" s="5" t="s">
        <v>5</v>
      </c>
      <c r="E45" s="10"/>
    </row>
    <row r="46" spans="1:8">
      <c r="A46" s="17" t="s">
        <v>6</v>
      </c>
      <c r="B46" s="14"/>
      <c r="C46" s="14"/>
      <c r="D46" s="6"/>
      <c r="E46" s="10"/>
    </row>
    <row r="47" spans="1:8">
      <c r="A47" s="18" t="s">
        <v>7</v>
      </c>
      <c r="B47" s="1"/>
      <c r="C47" s="14" t="s">
        <v>8</v>
      </c>
      <c r="D47" s="3" t="s">
        <v>9</v>
      </c>
      <c r="E47" s="10"/>
      <c r="F47" s="21"/>
    </row>
    <row r="48" spans="1:8">
      <c r="A48" s="18" t="s">
        <v>10</v>
      </c>
      <c r="B48" s="1"/>
      <c r="C48" s="14" t="s">
        <v>11</v>
      </c>
      <c r="D48" s="6"/>
      <c r="E48" s="10"/>
    </row>
    <row r="49" spans="1:5">
      <c r="A49" s="18" t="s">
        <v>12</v>
      </c>
      <c r="B49" s="1"/>
      <c r="C49" s="14" t="s">
        <v>13</v>
      </c>
      <c r="D49" s="7" t="s">
        <v>14</v>
      </c>
      <c r="E49" s="10"/>
    </row>
    <row r="50" spans="1:5">
      <c r="A50" s="18" t="s">
        <v>15</v>
      </c>
      <c r="B50" s="19">
        <v>1</v>
      </c>
      <c r="C50" s="14" t="s">
        <v>16</v>
      </c>
      <c r="D50" s="6"/>
      <c r="E50" s="10"/>
    </row>
    <row r="51" spans="1:5">
      <c r="A51" s="14"/>
      <c r="B51" s="14"/>
      <c r="C51" s="14"/>
      <c r="D51" s="7" t="s">
        <v>17</v>
      </c>
      <c r="E51" s="10"/>
    </row>
    <row r="52" spans="1:5">
      <c r="A52" s="12" t="s">
        <v>18</v>
      </c>
      <c r="B52" s="20" t="str">
        <f>IFERROR((2*B47-2.5*B48)/(B49*B50),"")</f>
        <v/>
      </c>
      <c r="C52" s="14" t="str">
        <f>IFERROR((IF(B52&lt;1.05,"PASS","FAIL")),"")</f>
        <v>FAIL</v>
      </c>
      <c r="D52" s="7" t="s">
        <v>19</v>
      </c>
      <c r="E52" s="10"/>
    </row>
    <row r="53" spans="1:5">
      <c r="A53" s="10"/>
      <c r="B53" s="14"/>
      <c r="C53" s="14"/>
      <c r="D53" s="8" t="s">
        <v>20</v>
      </c>
      <c r="E53" s="10"/>
    </row>
    <row r="54" spans="1:5">
      <c r="A54" s="14"/>
      <c r="B54" s="14"/>
      <c r="C54" s="14"/>
      <c r="D54" s="10"/>
      <c r="E54" s="10"/>
    </row>
    <row r="55" spans="1:5">
      <c r="A55" s="17" t="s">
        <v>21</v>
      </c>
      <c r="B55" s="14"/>
      <c r="C55" s="14"/>
      <c r="D55" s="10"/>
      <c r="E55" s="10"/>
    </row>
    <row r="56" spans="1:5">
      <c r="A56" s="18" t="s">
        <v>7</v>
      </c>
      <c r="B56" s="1"/>
      <c r="C56" s="14" t="s">
        <v>8</v>
      </c>
      <c r="D56" s="4" t="s">
        <v>22</v>
      </c>
      <c r="E56" s="10"/>
    </row>
    <row r="57" spans="1:5">
      <c r="A57" s="18" t="s">
        <v>10</v>
      </c>
      <c r="B57" s="1"/>
      <c r="C57" s="14" t="s">
        <v>11</v>
      </c>
      <c r="D57" s="6"/>
      <c r="E57" s="10"/>
    </row>
    <row r="58" spans="1:5">
      <c r="A58" s="18" t="s">
        <v>12</v>
      </c>
      <c r="B58" s="1"/>
      <c r="C58" s="14" t="s">
        <v>13</v>
      </c>
      <c r="D58" s="7" t="s">
        <v>23</v>
      </c>
      <c r="E58" s="10"/>
    </row>
    <row r="59" spans="1:5">
      <c r="A59" s="18" t="s">
        <v>15</v>
      </c>
      <c r="B59" s="19">
        <v>1</v>
      </c>
      <c r="C59" s="14" t="s">
        <v>16</v>
      </c>
      <c r="D59" s="6"/>
      <c r="E59" s="10"/>
    </row>
    <row r="60" spans="1:5">
      <c r="A60" s="14"/>
      <c r="B60" s="14"/>
      <c r="C60" s="14"/>
      <c r="D60" s="7" t="s">
        <v>0</v>
      </c>
      <c r="E60" s="10"/>
    </row>
    <row r="61" spans="1:5">
      <c r="A61" s="12" t="s">
        <v>18</v>
      </c>
      <c r="B61" s="20" t="str">
        <f>IFERROR((2*B56-2.5*B57)/(B58*B59),"")</f>
        <v/>
      </c>
      <c r="C61" s="14" t="str">
        <f>IFERROR((IF(B61&lt;175.05,"PASS","FAIL")),"")</f>
        <v>FAIL</v>
      </c>
      <c r="D61" s="7" t="s">
        <v>24</v>
      </c>
      <c r="E61" s="10"/>
    </row>
    <row r="62" spans="1:5">
      <c r="A62" s="10"/>
      <c r="B62" s="10"/>
      <c r="C62" s="10"/>
      <c r="D62" s="8" t="s">
        <v>25</v>
      </c>
      <c r="E62" s="10"/>
    </row>
    <row r="63" spans="1:5">
      <c r="A63" s="10"/>
      <c r="B63" s="10"/>
      <c r="C63" s="10"/>
      <c r="D63" s="10"/>
      <c r="E63" s="10"/>
    </row>
    <row r="64" spans="1:5">
      <c r="A64" s="17" t="s">
        <v>26</v>
      </c>
      <c r="B64" s="14"/>
      <c r="C64" s="14"/>
      <c r="D64" s="10"/>
      <c r="E64" s="10"/>
    </row>
    <row r="65" spans="1:8">
      <c r="A65" s="18" t="s">
        <v>7</v>
      </c>
      <c r="B65" s="1"/>
      <c r="C65" s="14" t="s">
        <v>8</v>
      </c>
      <c r="D65" s="10"/>
      <c r="E65" s="10"/>
      <c r="F65" s="2"/>
      <c r="G65" s="2"/>
      <c r="H65" s="2"/>
    </row>
    <row r="66" spans="1:8">
      <c r="A66" s="18" t="s">
        <v>10</v>
      </c>
      <c r="B66" s="1"/>
      <c r="C66" s="14" t="s">
        <v>11</v>
      </c>
      <c r="D66" s="10"/>
      <c r="E66" s="10"/>
    </row>
    <row r="67" spans="1:8">
      <c r="A67" s="18" t="s">
        <v>12</v>
      </c>
      <c r="B67" s="1"/>
      <c r="C67" s="14" t="s">
        <v>13</v>
      </c>
      <c r="D67" s="10"/>
      <c r="E67" s="10"/>
    </row>
    <row r="68" spans="1:8">
      <c r="A68" s="18" t="s">
        <v>15</v>
      </c>
      <c r="B68" s="19">
        <v>1</v>
      </c>
      <c r="C68" s="14" t="s">
        <v>16</v>
      </c>
      <c r="D68" s="10"/>
      <c r="E68" s="10"/>
    </row>
    <row r="69" spans="1:8">
      <c r="A69" s="14"/>
      <c r="B69" s="14"/>
      <c r="C69" s="14"/>
      <c r="D69" s="10"/>
      <c r="E69" s="10"/>
    </row>
    <row r="70" spans="1:8">
      <c r="A70" s="12" t="s">
        <v>18</v>
      </c>
      <c r="B70" s="20" t="str">
        <f>IFERROR((2*B65-2.5*B66)/(B67*B68),"")</f>
        <v/>
      </c>
      <c r="C70" s="14" t="str">
        <f>IFERROR((IF(B70&lt;150.05,"PASS","FAIL")),"")</f>
        <v>FAIL</v>
      </c>
      <c r="D70" s="10"/>
      <c r="E70" s="10"/>
    </row>
    <row r="71" spans="1:8">
      <c r="A71" s="12"/>
      <c r="B71" s="20"/>
      <c r="C71" s="14"/>
      <c r="D71" s="10"/>
      <c r="E71" s="10"/>
    </row>
    <row r="72" spans="1:8">
      <c r="A72" s="12"/>
      <c r="B72" s="20"/>
      <c r="C72" s="14"/>
      <c r="D72" s="10"/>
      <c r="E72" s="10"/>
    </row>
    <row r="73" spans="1:8">
      <c r="A73" s="17" t="s">
        <v>27</v>
      </c>
      <c r="B73" s="14"/>
      <c r="C73" s="14"/>
      <c r="D73" s="10"/>
      <c r="E73" s="10"/>
    </row>
    <row r="74" spans="1:8">
      <c r="A74" s="18" t="s">
        <v>7</v>
      </c>
      <c r="B74" s="1"/>
      <c r="C74" s="14" t="s">
        <v>8</v>
      </c>
      <c r="D74" s="10"/>
      <c r="E74" s="10"/>
      <c r="F74" s="2"/>
      <c r="G74" s="2"/>
      <c r="H74" s="2"/>
    </row>
    <row r="75" spans="1:8">
      <c r="A75" s="18" t="s">
        <v>10</v>
      </c>
      <c r="B75" s="1"/>
      <c r="C75" s="14" t="s">
        <v>11</v>
      </c>
      <c r="D75" s="10"/>
      <c r="E75" s="10"/>
    </row>
    <row r="76" spans="1:8">
      <c r="A76" s="18" t="s">
        <v>12</v>
      </c>
      <c r="B76" s="1"/>
      <c r="C76" s="14" t="s">
        <v>13</v>
      </c>
      <c r="D76" s="10"/>
      <c r="E76" s="10"/>
    </row>
    <row r="77" spans="1:8">
      <c r="A77" s="18" t="s">
        <v>15</v>
      </c>
      <c r="B77" s="19">
        <v>1</v>
      </c>
      <c r="C77" s="14" t="s">
        <v>16</v>
      </c>
      <c r="D77" s="10"/>
      <c r="E77" s="10"/>
    </row>
    <row r="78" spans="1:8">
      <c r="A78" s="14"/>
      <c r="B78" s="14"/>
      <c r="C78" s="14"/>
      <c r="D78" s="10"/>
      <c r="E78" s="10"/>
    </row>
    <row r="79" spans="1:8">
      <c r="A79" s="12" t="s">
        <v>18</v>
      </c>
      <c r="B79" s="20" t="str">
        <f>IFERROR((2*B74-2.5*B75)/(B76*B77),"")</f>
        <v/>
      </c>
      <c r="C79" s="14" t="str">
        <f>IFERROR((IF(B79&lt;30.05,"PASS","FAIL")),"")</f>
        <v>FAIL</v>
      </c>
      <c r="D79" s="10"/>
      <c r="E79" s="10"/>
    </row>
    <row r="80" spans="1:8">
      <c r="A80" s="10"/>
      <c r="B80" s="10"/>
      <c r="C80" s="10"/>
      <c r="D80" s="10"/>
      <c r="E80" s="10"/>
    </row>
    <row r="81" spans="1:8">
      <c r="A81" s="11"/>
      <c r="B81" s="11"/>
      <c r="C81" s="11"/>
      <c r="D81" s="11"/>
      <c r="E81" s="11"/>
    </row>
    <row r="82" spans="1:8" ht="18">
      <c r="A82" s="14"/>
      <c r="B82" s="15"/>
      <c r="C82" s="14"/>
      <c r="D82" s="10"/>
      <c r="E82" s="10"/>
    </row>
    <row r="83" spans="1:8" ht="18" customHeight="1">
      <c r="A83" s="38" t="s">
        <v>29</v>
      </c>
      <c r="B83" s="39"/>
      <c r="C83" s="9"/>
      <c r="D83" s="10"/>
      <c r="E83" s="10"/>
    </row>
    <row r="84" spans="1:8" ht="15">
      <c r="A84" s="16" t="s">
        <v>3</v>
      </c>
      <c r="B84" s="14"/>
      <c r="C84" s="9"/>
      <c r="D84" s="4" t="s">
        <v>4</v>
      </c>
      <c r="E84" s="13"/>
      <c r="F84" s="2"/>
      <c r="G84" s="2"/>
      <c r="H84" s="2"/>
    </row>
    <row r="85" spans="1:8">
      <c r="A85" s="14"/>
      <c r="B85" s="14"/>
      <c r="C85" s="14"/>
      <c r="D85" s="5" t="s">
        <v>5</v>
      </c>
      <c r="E85" s="10"/>
    </row>
    <row r="86" spans="1:8">
      <c r="A86" s="17" t="s">
        <v>6</v>
      </c>
      <c r="B86" s="14"/>
      <c r="C86" s="14"/>
      <c r="D86" s="6"/>
      <c r="E86" s="10"/>
    </row>
    <row r="87" spans="1:8">
      <c r="A87" s="18" t="s">
        <v>7</v>
      </c>
      <c r="B87" s="1"/>
      <c r="C87" s="14" t="s">
        <v>8</v>
      </c>
      <c r="D87" s="3" t="s">
        <v>9</v>
      </c>
      <c r="E87" s="10"/>
      <c r="F87" s="21"/>
    </row>
    <row r="88" spans="1:8">
      <c r="A88" s="18" t="s">
        <v>10</v>
      </c>
      <c r="B88" s="1"/>
      <c r="C88" s="14" t="s">
        <v>11</v>
      </c>
      <c r="D88" s="6"/>
      <c r="E88" s="10"/>
    </row>
    <row r="89" spans="1:8">
      <c r="A89" s="18" t="s">
        <v>12</v>
      </c>
      <c r="B89" s="1"/>
      <c r="C89" s="14" t="s">
        <v>13</v>
      </c>
      <c r="D89" s="7" t="s">
        <v>14</v>
      </c>
      <c r="E89" s="10"/>
    </row>
    <row r="90" spans="1:8">
      <c r="A90" s="18" t="s">
        <v>15</v>
      </c>
      <c r="B90" s="19">
        <v>1</v>
      </c>
      <c r="C90" s="14" t="s">
        <v>16</v>
      </c>
      <c r="D90" s="6"/>
      <c r="E90" s="10"/>
    </row>
    <row r="91" spans="1:8">
      <c r="A91" s="14"/>
      <c r="B91" s="14"/>
      <c r="C91" s="14"/>
      <c r="D91" s="7" t="s">
        <v>17</v>
      </c>
      <c r="E91" s="10"/>
    </row>
    <row r="92" spans="1:8">
      <c r="A92" s="12" t="s">
        <v>18</v>
      </c>
      <c r="B92" s="20" t="str">
        <f>IFERROR((2*B87-2.5*B88)/(B89*B90),"")</f>
        <v/>
      </c>
      <c r="C92" s="14" t="str">
        <f>IFERROR((IF(B92&lt;1.05,"PASS","FAIL")),"")</f>
        <v>FAIL</v>
      </c>
      <c r="D92" s="7" t="s">
        <v>19</v>
      </c>
      <c r="E92" s="10"/>
    </row>
    <row r="93" spans="1:8">
      <c r="A93" s="10"/>
      <c r="B93" s="14"/>
      <c r="C93" s="14"/>
      <c r="D93" s="8" t="s">
        <v>20</v>
      </c>
      <c r="E93" s="10"/>
    </row>
    <row r="94" spans="1:8">
      <c r="A94" s="14"/>
      <c r="B94" s="14"/>
      <c r="C94" s="14"/>
      <c r="D94" s="10"/>
      <c r="E94" s="10"/>
    </row>
    <row r="95" spans="1:8">
      <c r="A95" s="17" t="s">
        <v>21</v>
      </c>
      <c r="B95" s="14"/>
      <c r="C95" s="14"/>
      <c r="D95" s="10"/>
      <c r="E95" s="10"/>
    </row>
    <row r="96" spans="1:8">
      <c r="A96" s="18" t="s">
        <v>7</v>
      </c>
      <c r="B96" s="1"/>
      <c r="C96" s="14" t="s">
        <v>8</v>
      </c>
      <c r="D96" s="4" t="s">
        <v>22</v>
      </c>
      <c r="E96" s="10"/>
    </row>
    <row r="97" spans="1:8">
      <c r="A97" s="18" t="s">
        <v>10</v>
      </c>
      <c r="B97" s="1"/>
      <c r="C97" s="14" t="s">
        <v>11</v>
      </c>
      <c r="D97" s="6"/>
      <c r="E97" s="10"/>
    </row>
    <row r="98" spans="1:8">
      <c r="A98" s="18" t="s">
        <v>12</v>
      </c>
      <c r="B98" s="1"/>
      <c r="C98" s="14" t="s">
        <v>13</v>
      </c>
      <c r="D98" s="7" t="s">
        <v>23</v>
      </c>
      <c r="E98" s="10"/>
    </row>
    <row r="99" spans="1:8">
      <c r="A99" s="18" t="s">
        <v>15</v>
      </c>
      <c r="B99" s="19">
        <v>1</v>
      </c>
      <c r="C99" s="14" t="s">
        <v>16</v>
      </c>
      <c r="D99" s="6"/>
      <c r="E99" s="10"/>
    </row>
    <row r="100" spans="1:8">
      <c r="A100" s="14"/>
      <c r="B100" s="14"/>
      <c r="C100" s="14"/>
      <c r="D100" s="7" t="s">
        <v>0</v>
      </c>
      <c r="E100" s="10"/>
    </row>
    <row r="101" spans="1:8">
      <c r="A101" s="12" t="s">
        <v>18</v>
      </c>
      <c r="B101" s="20" t="str">
        <f>IFERROR((2*B96-2.5*B97)/(B98*B99),"")</f>
        <v/>
      </c>
      <c r="C101" s="14" t="str">
        <f>IFERROR((IF(B101&lt;175.05,"PASS","FAIL")),"")</f>
        <v>FAIL</v>
      </c>
      <c r="D101" s="7" t="s">
        <v>24</v>
      </c>
      <c r="E101" s="10"/>
    </row>
    <row r="102" spans="1:8">
      <c r="A102" s="10"/>
      <c r="B102" s="10"/>
      <c r="C102" s="10"/>
      <c r="D102" s="8" t="s">
        <v>25</v>
      </c>
      <c r="E102" s="10"/>
    </row>
    <row r="103" spans="1:8">
      <c r="A103" s="10"/>
      <c r="B103" s="10"/>
      <c r="C103" s="10"/>
      <c r="D103" s="10"/>
      <c r="E103" s="10"/>
    </row>
    <row r="104" spans="1:8">
      <c r="A104" s="17" t="s">
        <v>26</v>
      </c>
      <c r="B104" s="14"/>
      <c r="C104" s="14"/>
      <c r="D104" s="10"/>
      <c r="E104" s="10"/>
    </row>
    <row r="105" spans="1:8">
      <c r="A105" s="18" t="s">
        <v>7</v>
      </c>
      <c r="B105" s="1"/>
      <c r="C105" s="14" t="s">
        <v>8</v>
      </c>
      <c r="D105" s="10"/>
      <c r="E105" s="10"/>
      <c r="F105" s="2"/>
      <c r="G105" s="2"/>
      <c r="H105" s="2"/>
    </row>
    <row r="106" spans="1:8">
      <c r="A106" s="18" t="s">
        <v>10</v>
      </c>
      <c r="B106" s="1"/>
      <c r="C106" s="14" t="s">
        <v>11</v>
      </c>
      <c r="D106" s="10"/>
      <c r="E106" s="10"/>
    </row>
    <row r="107" spans="1:8">
      <c r="A107" s="18" t="s">
        <v>12</v>
      </c>
      <c r="B107" s="1"/>
      <c r="C107" s="14" t="s">
        <v>13</v>
      </c>
      <c r="D107" s="10"/>
      <c r="E107" s="10"/>
    </row>
    <row r="108" spans="1:8">
      <c r="A108" s="18" t="s">
        <v>15</v>
      </c>
      <c r="B108" s="19">
        <v>1</v>
      </c>
      <c r="C108" s="14" t="s">
        <v>16</v>
      </c>
      <c r="D108" s="10"/>
      <c r="E108" s="10"/>
    </row>
    <row r="109" spans="1:8">
      <c r="A109" s="14"/>
      <c r="B109" s="14"/>
      <c r="C109" s="14"/>
      <c r="D109" s="10"/>
      <c r="E109" s="10"/>
    </row>
    <row r="110" spans="1:8">
      <c r="A110" s="12" t="s">
        <v>18</v>
      </c>
      <c r="B110" s="20" t="str">
        <f>IFERROR((2*B105-2.5*B106)/(B107*B108),"")</f>
        <v/>
      </c>
      <c r="C110" s="14" t="str">
        <f>IFERROR((IF(B110&lt;150.05,"PASS","FAIL")),"")</f>
        <v>FAIL</v>
      </c>
      <c r="D110" s="10"/>
      <c r="E110" s="10"/>
    </row>
    <row r="111" spans="1:8">
      <c r="A111" s="12"/>
      <c r="B111" s="20"/>
      <c r="C111" s="14"/>
      <c r="D111" s="10"/>
      <c r="E111" s="10"/>
    </row>
    <row r="112" spans="1:8">
      <c r="A112" s="12"/>
      <c r="B112" s="20"/>
      <c r="C112" s="14"/>
      <c r="D112" s="10"/>
      <c r="E112" s="10"/>
    </row>
    <row r="113" spans="1:8">
      <c r="A113" s="17" t="s">
        <v>27</v>
      </c>
      <c r="B113" s="14"/>
      <c r="C113" s="14"/>
      <c r="D113" s="10"/>
      <c r="E113" s="10"/>
    </row>
    <row r="114" spans="1:8">
      <c r="A114" s="18" t="s">
        <v>7</v>
      </c>
      <c r="B114" s="1"/>
      <c r="C114" s="14" t="s">
        <v>8</v>
      </c>
      <c r="D114" s="10"/>
      <c r="E114" s="10"/>
      <c r="F114" s="2"/>
      <c r="G114" s="2"/>
      <c r="H114" s="2"/>
    </row>
    <row r="115" spans="1:8">
      <c r="A115" s="18" t="s">
        <v>10</v>
      </c>
      <c r="B115" s="1"/>
      <c r="C115" s="14" t="s">
        <v>11</v>
      </c>
      <c r="D115" s="10"/>
      <c r="E115" s="10"/>
    </row>
    <row r="116" spans="1:8">
      <c r="A116" s="18" t="s">
        <v>12</v>
      </c>
      <c r="B116" s="1"/>
      <c r="C116" s="14" t="s">
        <v>13</v>
      </c>
      <c r="D116" s="10"/>
      <c r="E116" s="10"/>
    </row>
    <row r="117" spans="1:8">
      <c r="A117" s="18" t="s">
        <v>15</v>
      </c>
      <c r="B117" s="19">
        <v>1</v>
      </c>
      <c r="C117" s="14" t="s">
        <v>16</v>
      </c>
      <c r="D117" s="10"/>
      <c r="E117" s="10"/>
    </row>
    <row r="118" spans="1:8">
      <c r="A118" s="14"/>
      <c r="B118" s="14"/>
      <c r="C118" s="14"/>
      <c r="D118" s="10"/>
      <c r="E118" s="10"/>
    </row>
    <row r="119" spans="1:8">
      <c r="A119" s="12" t="s">
        <v>18</v>
      </c>
      <c r="B119" s="20" t="str">
        <f>IFERROR((2*B114-2.5*B115)/(B116*B117),"")</f>
        <v/>
      </c>
      <c r="C119" s="14" t="str">
        <f>IFERROR((IF(B119&lt;30.05,"PASS","FAIL")),"")</f>
        <v>FAIL</v>
      </c>
      <c r="D119" s="10"/>
      <c r="E119" s="10"/>
    </row>
    <row r="120" spans="1:8">
      <c r="A120" s="10"/>
      <c r="B120" s="10"/>
      <c r="C120" s="10"/>
      <c r="D120" s="10"/>
      <c r="E120" s="10"/>
    </row>
    <row r="121" spans="1:8">
      <c r="A121" s="11"/>
      <c r="B121" s="11"/>
      <c r="C121" s="11"/>
      <c r="D121" s="11"/>
      <c r="E121" s="11"/>
    </row>
    <row r="122" spans="1:8" ht="18">
      <c r="A122" s="14"/>
      <c r="B122" s="15"/>
      <c r="C122" s="14"/>
      <c r="D122" s="10"/>
      <c r="E122" s="10"/>
    </row>
    <row r="123" spans="1:8" ht="18" customHeight="1">
      <c r="A123" s="38" t="s">
        <v>30</v>
      </c>
      <c r="B123" s="39"/>
      <c r="C123" s="9"/>
      <c r="D123" s="10"/>
      <c r="E123" s="10"/>
    </row>
    <row r="124" spans="1:8" ht="15">
      <c r="A124" s="16" t="s">
        <v>3</v>
      </c>
      <c r="B124" s="14"/>
      <c r="C124" s="9"/>
      <c r="D124" s="4" t="s">
        <v>4</v>
      </c>
      <c r="E124" s="13"/>
      <c r="F124" s="2"/>
      <c r="G124" s="2"/>
      <c r="H124" s="2"/>
    </row>
    <row r="125" spans="1:8">
      <c r="A125" s="14"/>
      <c r="B125" s="14"/>
      <c r="C125" s="14"/>
      <c r="D125" s="5" t="s">
        <v>5</v>
      </c>
      <c r="E125" s="10"/>
    </row>
    <row r="126" spans="1:8">
      <c r="A126" s="17" t="s">
        <v>6</v>
      </c>
      <c r="B126" s="14"/>
      <c r="C126" s="14"/>
      <c r="D126" s="6"/>
      <c r="E126" s="10"/>
    </row>
    <row r="127" spans="1:8">
      <c r="A127" s="18" t="s">
        <v>7</v>
      </c>
      <c r="B127" s="1"/>
      <c r="C127" s="14" t="s">
        <v>8</v>
      </c>
      <c r="D127" s="3" t="s">
        <v>9</v>
      </c>
      <c r="E127" s="10"/>
      <c r="F127" s="21"/>
    </row>
    <row r="128" spans="1:8">
      <c r="A128" s="18" t="s">
        <v>10</v>
      </c>
      <c r="B128" s="1"/>
      <c r="C128" s="14" t="s">
        <v>11</v>
      </c>
      <c r="D128" s="6"/>
      <c r="E128" s="10"/>
    </row>
    <row r="129" spans="1:5">
      <c r="A129" s="18" t="s">
        <v>12</v>
      </c>
      <c r="B129" s="1"/>
      <c r="C129" s="14" t="s">
        <v>13</v>
      </c>
      <c r="D129" s="7" t="s">
        <v>14</v>
      </c>
      <c r="E129" s="10"/>
    </row>
    <row r="130" spans="1:5">
      <c r="A130" s="18" t="s">
        <v>15</v>
      </c>
      <c r="B130" s="19">
        <v>1</v>
      </c>
      <c r="C130" s="14" t="s">
        <v>16</v>
      </c>
      <c r="D130" s="6"/>
      <c r="E130" s="10"/>
    </row>
    <row r="131" spans="1:5">
      <c r="A131" s="14"/>
      <c r="B131" s="14"/>
      <c r="C131" s="14"/>
      <c r="D131" s="7" t="s">
        <v>17</v>
      </c>
      <c r="E131" s="10"/>
    </row>
    <row r="132" spans="1:5">
      <c r="A132" s="12" t="s">
        <v>18</v>
      </c>
      <c r="B132" s="20" t="str">
        <f>IFERROR((2*B127-2.5*B128)/(B129*B130),"")</f>
        <v/>
      </c>
      <c r="C132" s="14" t="str">
        <f>IFERROR((IF(B132&lt;1.05,"PASS","FAIL")),"")</f>
        <v>FAIL</v>
      </c>
      <c r="D132" s="7" t="s">
        <v>19</v>
      </c>
      <c r="E132" s="10"/>
    </row>
    <row r="133" spans="1:5">
      <c r="A133" s="10"/>
      <c r="B133" s="14"/>
      <c r="C133" s="14"/>
      <c r="D133" s="8" t="s">
        <v>20</v>
      </c>
      <c r="E133" s="10"/>
    </row>
    <row r="134" spans="1:5">
      <c r="A134" s="14"/>
      <c r="B134" s="14"/>
      <c r="C134" s="14"/>
      <c r="D134" s="10"/>
      <c r="E134" s="10"/>
    </row>
    <row r="135" spans="1:5">
      <c r="A135" s="17" t="s">
        <v>21</v>
      </c>
      <c r="B135" s="14"/>
      <c r="C135" s="14"/>
      <c r="D135" s="10"/>
      <c r="E135" s="10"/>
    </row>
    <row r="136" spans="1:5">
      <c r="A136" s="18" t="s">
        <v>7</v>
      </c>
      <c r="B136" s="1"/>
      <c r="C136" s="14" t="s">
        <v>8</v>
      </c>
      <c r="D136" s="4" t="s">
        <v>22</v>
      </c>
      <c r="E136" s="10"/>
    </row>
    <row r="137" spans="1:5">
      <c r="A137" s="18" t="s">
        <v>10</v>
      </c>
      <c r="B137" s="1"/>
      <c r="C137" s="14" t="s">
        <v>11</v>
      </c>
      <c r="D137" s="6"/>
      <c r="E137" s="10"/>
    </row>
    <row r="138" spans="1:5">
      <c r="A138" s="18" t="s">
        <v>12</v>
      </c>
      <c r="B138" s="1"/>
      <c r="C138" s="14" t="s">
        <v>13</v>
      </c>
      <c r="D138" s="7" t="s">
        <v>23</v>
      </c>
      <c r="E138" s="10"/>
    </row>
    <row r="139" spans="1:5">
      <c r="A139" s="18" t="s">
        <v>15</v>
      </c>
      <c r="B139" s="19">
        <v>1</v>
      </c>
      <c r="C139" s="14" t="s">
        <v>16</v>
      </c>
      <c r="D139" s="6"/>
      <c r="E139" s="10"/>
    </row>
    <row r="140" spans="1:5">
      <c r="A140" s="14"/>
      <c r="B140" s="14"/>
      <c r="C140" s="14"/>
      <c r="D140" s="7" t="s">
        <v>0</v>
      </c>
      <c r="E140" s="10"/>
    </row>
    <row r="141" spans="1:5">
      <c r="A141" s="12" t="s">
        <v>18</v>
      </c>
      <c r="B141" s="20" t="str">
        <f>IFERROR((2*B136-2.5*B137)/(B138*B139),"")</f>
        <v/>
      </c>
      <c r="C141" s="14" t="str">
        <f>IFERROR((IF(B141&lt;175.05,"PASS","FAIL")),"")</f>
        <v>FAIL</v>
      </c>
      <c r="D141" s="7" t="s">
        <v>24</v>
      </c>
      <c r="E141" s="10"/>
    </row>
    <row r="142" spans="1:5">
      <c r="A142" s="10"/>
      <c r="B142" s="10"/>
      <c r="C142" s="10"/>
      <c r="D142" s="8" t="s">
        <v>25</v>
      </c>
      <c r="E142" s="10"/>
    </row>
    <row r="143" spans="1:5">
      <c r="A143" s="10"/>
      <c r="B143" s="10"/>
      <c r="C143" s="10"/>
      <c r="D143" s="10"/>
      <c r="E143" s="10"/>
    </row>
    <row r="144" spans="1:5">
      <c r="A144" s="17" t="s">
        <v>26</v>
      </c>
      <c r="B144" s="14"/>
      <c r="C144" s="14"/>
      <c r="D144" s="10"/>
      <c r="E144" s="10"/>
    </row>
    <row r="145" spans="1:8">
      <c r="A145" s="18" t="s">
        <v>7</v>
      </c>
      <c r="B145" s="1"/>
      <c r="C145" s="14" t="s">
        <v>8</v>
      </c>
      <c r="D145" s="10"/>
      <c r="E145" s="10"/>
      <c r="F145" s="2"/>
      <c r="G145" s="2"/>
      <c r="H145" s="2"/>
    </row>
    <row r="146" spans="1:8">
      <c r="A146" s="18" t="s">
        <v>10</v>
      </c>
      <c r="B146" s="1"/>
      <c r="C146" s="14" t="s">
        <v>11</v>
      </c>
      <c r="D146" s="10"/>
      <c r="E146" s="10"/>
    </row>
    <row r="147" spans="1:8">
      <c r="A147" s="18" t="s">
        <v>12</v>
      </c>
      <c r="B147" s="1"/>
      <c r="C147" s="14" t="s">
        <v>13</v>
      </c>
      <c r="D147" s="10"/>
      <c r="E147" s="10"/>
    </row>
    <row r="148" spans="1:8">
      <c r="A148" s="18" t="s">
        <v>15</v>
      </c>
      <c r="B148" s="19">
        <v>1</v>
      </c>
      <c r="C148" s="14" t="s">
        <v>16</v>
      </c>
      <c r="D148" s="10"/>
      <c r="E148" s="10"/>
    </row>
    <row r="149" spans="1:8">
      <c r="A149" s="14"/>
      <c r="B149" s="14"/>
      <c r="C149" s="14"/>
      <c r="D149" s="10"/>
      <c r="E149" s="10"/>
    </row>
    <row r="150" spans="1:8">
      <c r="A150" s="12" t="s">
        <v>18</v>
      </c>
      <c r="B150" s="20" t="str">
        <f>IFERROR((2*B145-2.5*B146)/(B147*B148),"")</f>
        <v/>
      </c>
      <c r="C150" s="14" t="str">
        <f>IFERROR((IF(B150&lt;150.05,"PASS","FAIL")),"")</f>
        <v>FAIL</v>
      </c>
      <c r="D150" s="10"/>
      <c r="E150" s="10"/>
    </row>
    <row r="151" spans="1:8">
      <c r="A151" s="12"/>
      <c r="B151" s="20"/>
      <c r="C151" s="14"/>
      <c r="D151" s="10"/>
      <c r="E151" s="10"/>
    </row>
    <row r="152" spans="1:8">
      <c r="A152" s="12"/>
      <c r="B152" s="20"/>
      <c r="C152" s="14"/>
      <c r="D152" s="10"/>
      <c r="E152" s="10"/>
    </row>
    <row r="153" spans="1:8">
      <c r="A153" s="17" t="s">
        <v>27</v>
      </c>
      <c r="B153" s="14"/>
      <c r="C153" s="14"/>
      <c r="D153" s="10"/>
      <c r="E153" s="10"/>
    </row>
    <row r="154" spans="1:8">
      <c r="A154" s="18" t="s">
        <v>7</v>
      </c>
      <c r="B154" s="1"/>
      <c r="C154" s="14" t="s">
        <v>8</v>
      </c>
      <c r="D154" s="10"/>
      <c r="E154" s="10"/>
      <c r="F154" s="2"/>
      <c r="G154" s="2"/>
      <c r="H154" s="2"/>
    </row>
    <row r="155" spans="1:8">
      <c r="A155" s="18" t="s">
        <v>10</v>
      </c>
      <c r="B155" s="1"/>
      <c r="C155" s="14" t="s">
        <v>11</v>
      </c>
      <c r="D155" s="10"/>
      <c r="E155" s="10"/>
    </row>
    <row r="156" spans="1:8">
      <c r="A156" s="18" t="s">
        <v>12</v>
      </c>
      <c r="B156" s="1"/>
      <c r="C156" s="14" t="s">
        <v>13</v>
      </c>
      <c r="D156" s="10"/>
      <c r="E156" s="10"/>
    </row>
    <row r="157" spans="1:8">
      <c r="A157" s="18" t="s">
        <v>15</v>
      </c>
      <c r="B157" s="19">
        <v>1</v>
      </c>
      <c r="C157" s="14" t="s">
        <v>16</v>
      </c>
      <c r="D157" s="10"/>
      <c r="E157" s="10"/>
    </row>
    <row r="158" spans="1:8">
      <c r="A158" s="14"/>
      <c r="B158" s="14"/>
      <c r="C158" s="14"/>
      <c r="D158" s="10"/>
      <c r="E158" s="10"/>
    </row>
    <row r="159" spans="1:8">
      <c r="A159" s="12" t="s">
        <v>18</v>
      </c>
      <c r="B159" s="20" t="str">
        <f>IFERROR((2*B154-2.5*B155)/(B156*B157),"")</f>
        <v/>
      </c>
      <c r="C159" s="14" t="str">
        <f>IFERROR((IF(B159&lt;30.05,"PASS","FAIL")),"")</f>
        <v>FAIL</v>
      </c>
      <c r="D159" s="10"/>
      <c r="E159" s="10"/>
    </row>
    <row r="160" spans="1:8">
      <c r="A160" s="10"/>
      <c r="B160" s="10"/>
      <c r="C160" s="10"/>
      <c r="D160" s="10"/>
      <c r="E160" s="10"/>
    </row>
  </sheetData>
  <customSheetViews>
    <customSheetView guid="{94BE19D9-FC8D-41A1-8D7D-427542EADFBC}">
      <selection activeCell="A70" sqref="A70"/>
      <pageMargins left="0" right="0" top="0" bottom="0" header="0" footer="0"/>
      <pageSetup paperSize="9" scale="85" orientation="landscape" r:id="rId1"/>
      <headerFooter alignWithMargins="0">
        <oddHeader>&amp;C&amp;A&amp;RCleaning products, version 5.0
Udskriftsdato: &amp;D</oddHeader>
        <oddFooter>&amp;L2007-10-11&amp;CSide &amp;P&amp;RUdfærdiget af TTA</oddFooter>
      </headerFooter>
    </customSheetView>
  </customSheetViews>
  <mergeCells count="4">
    <mergeCell ref="A123:B123"/>
    <mergeCell ref="A3:B3"/>
    <mergeCell ref="A43:B43"/>
    <mergeCell ref="A83:B83"/>
  </mergeCells>
  <pageMargins left="0.78740157480314965" right="0.78740157480314965" top="0.98425196850393704" bottom="0.98425196850393704" header="0" footer="0"/>
  <pageSetup paperSize="9" scale="85" orientation="landscape" r:id="rId2"/>
  <headerFooter alignWithMargins="0">
    <oddHeader>&amp;C&amp;A&amp;RCleaning products, version 7.0
Printed &amp;D</oddHeader>
    <oddFooter>&amp;L2017-09-26&amp;CPage &amp;P</oddFooter>
  </headerFooter>
  <rowBreaks count="3" manualBreakCount="3">
    <brk id="41" max="16383" man="1"/>
    <brk id="72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BFC5-9823-4FBD-9746-9E09D9D6ED01}">
  <dimension ref="A1:H133"/>
  <sheetViews>
    <sheetView zoomScaleNormal="100" workbookViewId="0">
      <selection activeCell="C58" sqref="C58"/>
    </sheetView>
  </sheetViews>
  <sheetFormatPr defaultColWidth="9.140625" defaultRowHeight="12.75"/>
  <cols>
    <col min="2" max="2" width="12.5703125" customWidth="1"/>
    <col min="3" max="3" width="69.42578125" customWidth="1"/>
    <col min="4" max="4" width="48" customWidth="1"/>
  </cols>
  <sheetData>
    <row r="1" spans="1:8" ht="18">
      <c r="A1" s="14"/>
      <c r="B1" s="15" t="s">
        <v>1</v>
      </c>
      <c r="C1" s="14"/>
      <c r="D1" s="10"/>
      <c r="E1" s="10"/>
    </row>
    <row r="2" spans="1:8" ht="18">
      <c r="A2" s="14"/>
      <c r="B2" s="15"/>
      <c r="C2" s="14"/>
      <c r="D2" s="10"/>
      <c r="E2" s="10"/>
    </row>
    <row r="3" spans="1:8" ht="18" customHeight="1">
      <c r="A3" s="38" t="s">
        <v>2</v>
      </c>
      <c r="B3" s="39"/>
      <c r="C3" s="9"/>
      <c r="D3" s="10"/>
      <c r="E3" s="10"/>
    </row>
    <row r="4" spans="1:8" ht="15">
      <c r="A4" s="16" t="s">
        <v>3</v>
      </c>
      <c r="B4" s="14"/>
      <c r="C4" s="9"/>
      <c r="D4" s="4" t="s">
        <v>4</v>
      </c>
      <c r="E4" s="13"/>
      <c r="F4" s="2"/>
      <c r="G4" s="2"/>
      <c r="H4" s="2"/>
    </row>
    <row r="5" spans="1:8">
      <c r="A5" s="14"/>
      <c r="B5" s="14"/>
      <c r="C5" s="14"/>
      <c r="D5" s="5" t="s">
        <v>5</v>
      </c>
      <c r="E5" s="10"/>
    </row>
    <row r="6" spans="1:8">
      <c r="A6" s="17" t="s">
        <v>6</v>
      </c>
      <c r="B6" s="14"/>
      <c r="C6" s="14"/>
      <c r="D6" s="6"/>
      <c r="E6" s="10"/>
    </row>
    <row r="7" spans="1:8">
      <c r="A7" s="18" t="s">
        <v>7</v>
      </c>
      <c r="B7" s="1"/>
      <c r="C7" s="14" t="s">
        <v>8</v>
      </c>
      <c r="D7" s="3" t="s">
        <v>9</v>
      </c>
      <c r="E7" s="10"/>
      <c r="F7" s="21"/>
    </row>
    <row r="8" spans="1:8">
      <c r="A8" s="18" t="s">
        <v>10</v>
      </c>
      <c r="B8" s="1"/>
      <c r="C8" s="14" t="s">
        <v>11</v>
      </c>
      <c r="D8" s="6"/>
      <c r="E8" s="10"/>
    </row>
    <row r="9" spans="1:8">
      <c r="A9" s="18" t="s">
        <v>12</v>
      </c>
      <c r="B9" s="1"/>
      <c r="C9" s="14" t="s">
        <v>13</v>
      </c>
      <c r="D9" s="7" t="s">
        <v>14</v>
      </c>
      <c r="E9" s="10"/>
    </row>
    <row r="10" spans="1:8">
      <c r="A10" s="18" t="s">
        <v>15</v>
      </c>
      <c r="B10" s="19">
        <v>1</v>
      </c>
      <c r="C10" s="14" t="s">
        <v>16</v>
      </c>
      <c r="D10" s="6"/>
      <c r="E10" s="10"/>
    </row>
    <row r="11" spans="1:8">
      <c r="A11" s="14"/>
      <c r="B11" s="14"/>
      <c r="C11" s="14"/>
      <c r="D11" s="7" t="s">
        <v>17</v>
      </c>
      <c r="E11" s="10"/>
    </row>
    <row r="12" spans="1:8">
      <c r="A12" s="12" t="s">
        <v>18</v>
      </c>
      <c r="B12" s="20" t="str">
        <f>IFERROR((2*B7-2.5*B8)/(B9*B10),"")</f>
        <v/>
      </c>
      <c r="C12" s="14" t="str">
        <f>IFERROR((IF(B12&lt;1.05,"PASS","FAIL")),"")</f>
        <v>FAIL</v>
      </c>
      <c r="D12" s="7" t="s">
        <v>19</v>
      </c>
      <c r="E12" s="10"/>
    </row>
    <row r="13" spans="1:8">
      <c r="A13" s="10"/>
      <c r="B13" s="14"/>
      <c r="C13" s="14"/>
      <c r="D13" s="8" t="s">
        <v>20</v>
      </c>
      <c r="E13" s="10"/>
    </row>
    <row r="14" spans="1:8">
      <c r="A14" s="14"/>
      <c r="B14" s="14"/>
      <c r="C14" s="14"/>
      <c r="D14" s="10"/>
      <c r="E14" s="10"/>
    </row>
    <row r="15" spans="1:8">
      <c r="A15" s="17" t="s">
        <v>21</v>
      </c>
      <c r="B15" s="14"/>
      <c r="C15" s="14"/>
      <c r="D15" s="10"/>
      <c r="E15" s="10"/>
    </row>
    <row r="16" spans="1:8">
      <c r="A16" s="18" t="s">
        <v>7</v>
      </c>
      <c r="B16" s="1"/>
      <c r="C16" s="14" t="s">
        <v>8</v>
      </c>
      <c r="D16" s="4" t="s">
        <v>22</v>
      </c>
      <c r="E16" s="10"/>
    </row>
    <row r="17" spans="1:8">
      <c r="A17" s="18" t="s">
        <v>10</v>
      </c>
      <c r="B17" s="1"/>
      <c r="C17" s="14" t="s">
        <v>11</v>
      </c>
      <c r="D17" s="6"/>
      <c r="E17" s="10"/>
    </row>
    <row r="18" spans="1:8">
      <c r="A18" s="18" t="s">
        <v>12</v>
      </c>
      <c r="B18" s="1"/>
      <c r="C18" s="14" t="s">
        <v>13</v>
      </c>
      <c r="D18" s="7" t="s">
        <v>23</v>
      </c>
      <c r="E18" s="10"/>
    </row>
    <row r="19" spans="1:8">
      <c r="A19" s="18" t="s">
        <v>15</v>
      </c>
      <c r="B19" s="19">
        <v>1</v>
      </c>
      <c r="C19" s="14" t="s">
        <v>16</v>
      </c>
      <c r="D19" s="6"/>
      <c r="E19" s="10"/>
    </row>
    <row r="20" spans="1:8">
      <c r="A20" s="14"/>
      <c r="B20" s="14"/>
      <c r="C20" s="14"/>
      <c r="D20" s="7" t="s">
        <v>0</v>
      </c>
      <c r="E20" s="10"/>
    </row>
    <row r="21" spans="1:8">
      <c r="A21" s="12" t="s">
        <v>18</v>
      </c>
      <c r="B21" s="20" t="str">
        <f>IFERROR((2*B16-2.5*B17)/(B18*B19),"")</f>
        <v/>
      </c>
      <c r="C21" s="14" t="str">
        <f>IFERROR((IF(B21&lt;175.05,"PASS","FAIL")),"")</f>
        <v>FAIL</v>
      </c>
      <c r="D21" s="7" t="s">
        <v>24</v>
      </c>
      <c r="E21" s="10"/>
    </row>
    <row r="22" spans="1:8">
      <c r="A22" s="10"/>
      <c r="B22" s="10"/>
      <c r="C22" s="10"/>
      <c r="D22" s="8" t="s">
        <v>25</v>
      </c>
      <c r="E22" s="10"/>
    </row>
    <row r="23" spans="1:8">
      <c r="A23" s="10"/>
      <c r="B23" s="10"/>
      <c r="C23" s="10"/>
      <c r="D23" s="10"/>
      <c r="E23" s="10"/>
    </row>
    <row r="24" spans="1:8">
      <c r="A24" s="17" t="s">
        <v>26</v>
      </c>
      <c r="B24" s="14"/>
      <c r="C24" s="14"/>
      <c r="D24" s="10"/>
      <c r="E24" s="10"/>
    </row>
    <row r="25" spans="1:8">
      <c r="A25" s="18" t="s">
        <v>7</v>
      </c>
      <c r="B25" s="1"/>
      <c r="C25" s="14" t="s">
        <v>8</v>
      </c>
      <c r="D25" s="10"/>
      <c r="E25" s="10"/>
      <c r="F25" s="2"/>
      <c r="G25" s="2"/>
      <c r="H25" s="2"/>
    </row>
    <row r="26" spans="1:8">
      <c r="A26" s="18" t="s">
        <v>10</v>
      </c>
      <c r="B26" s="1"/>
      <c r="C26" s="14" t="s">
        <v>11</v>
      </c>
      <c r="D26" s="10"/>
      <c r="E26" s="10"/>
    </row>
    <row r="27" spans="1:8">
      <c r="A27" s="18" t="s">
        <v>12</v>
      </c>
      <c r="B27" s="1"/>
      <c r="C27" s="14" t="s">
        <v>13</v>
      </c>
      <c r="D27" s="10"/>
      <c r="E27" s="10"/>
    </row>
    <row r="28" spans="1:8">
      <c r="A28" s="18" t="s">
        <v>15</v>
      </c>
      <c r="B28" s="19">
        <v>1</v>
      </c>
      <c r="C28" s="14" t="s">
        <v>16</v>
      </c>
      <c r="D28" s="10"/>
      <c r="E28" s="10"/>
    </row>
    <row r="29" spans="1:8">
      <c r="A29" s="14"/>
      <c r="B29" s="14"/>
      <c r="C29" s="14"/>
      <c r="D29" s="10"/>
      <c r="E29" s="10"/>
    </row>
    <row r="30" spans="1:8">
      <c r="A30" s="12" t="s">
        <v>18</v>
      </c>
      <c r="B30" s="20" t="str">
        <f>IFERROR((2*B25-2.5*B26)/(B27*B28),"")</f>
        <v/>
      </c>
      <c r="C30" s="14" t="str">
        <f>IFERROR((IF(B30&lt;150.05,"PASS","FAIL")),"")</f>
        <v>FAIL</v>
      </c>
      <c r="D30" s="10"/>
      <c r="E30" s="10"/>
    </row>
    <row r="31" spans="1:8">
      <c r="A31" s="12"/>
      <c r="B31" s="20"/>
      <c r="C31" s="14"/>
      <c r="D31" s="10"/>
      <c r="E31" s="10"/>
    </row>
    <row r="32" spans="1:8">
      <c r="A32" s="12"/>
      <c r="B32" s="20"/>
      <c r="C32" s="14"/>
      <c r="D32" s="10"/>
      <c r="E32" s="10"/>
    </row>
    <row r="33" spans="1:8">
      <c r="A33" s="17" t="s">
        <v>27</v>
      </c>
      <c r="B33" s="14"/>
      <c r="C33" s="14"/>
      <c r="D33" s="10"/>
      <c r="E33" s="10"/>
    </row>
    <row r="34" spans="1:8">
      <c r="A34" s="18" t="s">
        <v>7</v>
      </c>
      <c r="B34" s="1"/>
      <c r="C34" s="14" t="s">
        <v>8</v>
      </c>
      <c r="D34" s="10"/>
      <c r="E34" s="10"/>
      <c r="F34" s="2"/>
      <c r="G34" s="2"/>
      <c r="H34" s="2"/>
    </row>
    <row r="35" spans="1:8">
      <c r="A35" s="18" t="s">
        <v>10</v>
      </c>
      <c r="B35" s="1"/>
      <c r="C35" s="14" t="s">
        <v>11</v>
      </c>
      <c r="D35" s="10"/>
      <c r="E35" s="10"/>
    </row>
    <row r="36" spans="1:8">
      <c r="A36" s="18" t="s">
        <v>12</v>
      </c>
      <c r="B36" s="1"/>
      <c r="C36" s="14" t="s">
        <v>13</v>
      </c>
      <c r="D36" s="10"/>
      <c r="E36" s="10"/>
    </row>
    <row r="37" spans="1:8">
      <c r="A37" s="18" t="s">
        <v>15</v>
      </c>
      <c r="B37" s="19">
        <v>1</v>
      </c>
      <c r="C37" s="14" t="s">
        <v>16</v>
      </c>
      <c r="D37" s="10"/>
      <c r="E37" s="10"/>
    </row>
    <row r="38" spans="1:8">
      <c r="A38" s="14"/>
      <c r="B38" s="14"/>
      <c r="C38" s="14"/>
      <c r="D38" s="10"/>
      <c r="E38" s="10"/>
    </row>
    <row r="39" spans="1:8">
      <c r="A39" s="12" t="s">
        <v>18</v>
      </c>
      <c r="B39" s="20" t="str">
        <f>IFERROR((2*B34-2.5*B35)/(B36*B37),"")</f>
        <v/>
      </c>
      <c r="C39" s="14" t="str">
        <f>IFERROR((IF(B39&lt;30.05,"PASS","FAIL")),"")</f>
        <v>FAIL</v>
      </c>
      <c r="D39" s="10"/>
      <c r="E39" s="10"/>
    </row>
    <row r="40" spans="1:8">
      <c r="A40" s="10"/>
      <c r="B40" s="10"/>
      <c r="C40" s="10"/>
      <c r="D40" s="10"/>
      <c r="E40" s="10"/>
    </row>
    <row r="41" spans="1:8">
      <c r="A41" s="11"/>
      <c r="B41" s="11"/>
      <c r="C41" s="11"/>
      <c r="D41" s="11"/>
      <c r="E41" s="11"/>
    </row>
    <row r="42" spans="1:8" ht="15">
      <c r="A42" s="38" t="s">
        <v>28</v>
      </c>
      <c r="B42" s="39"/>
      <c r="C42" s="9"/>
      <c r="D42" s="10"/>
      <c r="E42" s="10"/>
    </row>
    <row r="43" spans="1:8" ht="15">
      <c r="A43" s="16" t="s">
        <v>3</v>
      </c>
      <c r="B43" s="14"/>
      <c r="C43" s="9"/>
      <c r="D43" s="4" t="s">
        <v>4</v>
      </c>
      <c r="E43" s="13"/>
    </row>
    <row r="44" spans="1:8">
      <c r="A44" s="14"/>
      <c r="B44" s="14"/>
      <c r="C44" s="14"/>
      <c r="D44" s="5" t="s">
        <v>5</v>
      </c>
      <c r="E44" s="10"/>
    </row>
    <row r="45" spans="1:8">
      <c r="A45" s="17" t="s">
        <v>6</v>
      </c>
      <c r="B45" s="14"/>
      <c r="C45" s="14"/>
      <c r="D45" s="6"/>
      <c r="E45" s="10"/>
    </row>
    <row r="46" spans="1:8">
      <c r="A46" s="18" t="s">
        <v>7</v>
      </c>
      <c r="B46" s="1"/>
      <c r="C46" s="14" t="s">
        <v>8</v>
      </c>
      <c r="D46" s="3" t="s">
        <v>9</v>
      </c>
      <c r="E46" s="10"/>
    </row>
    <row r="47" spans="1:8">
      <c r="A47" s="18" t="s">
        <v>10</v>
      </c>
      <c r="B47" s="1"/>
      <c r="C47" s="14" t="s">
        <v>11</v>
      </c>
      <c r="D47" s="6"/>
      <c r="E47" s="10"/>
    </row>
    <row r="48" spans="1:8">
      <c r="A48" s="18" t="s">
        <v>12</v>
      </c>
      <c r="B48" s="1"/>
      <c r="C48" s="14" t="s">
        <v>13</v>
      </c>
      <c r="D48" s="7" t="s">
        <v>14</v>
      </c>
      <c r="E48" s="10"/>
    </row>
    <row r="49" spans="1:8">
      <c r="A49" s="18" t="s">
        <v>15</v>
      </c>
      <c r="B49" s="19">
        <v>1</v>
      </c>
      <c r="C49" s="14" t="s">
        <v>16</v>
      </c>
      <c r="D49" s="6"/>
      <c r="E49" s="10"/>
    </row>
    <row r="50" spans="1:8">
      <c r="A50" s="14"/>
      <c r="B50" s="14"/>
      <c r="C50" s="14"/>
      <c r="D50" s="7" t="s">
        <v>17</v>
      </c>
      <c r="E50" s="10"/>
    </row>
    <row r="51" spans="1:8">
      <c r="A51" s="12" t="s">
        <v>18</v>
      </c>
      <c r="B51" s="20" t="str">
        <f>IFERROR((2*B46-2.5*B47)/(B48*B49),"")</f>
        <v/>
      </c>
      <c r="C51" s="14" t="str">
        <f>IFERROR((IF(B51&lt;1.05,"PASS","FAIL")),"")</f>
        <v>FAIL</v>
      </c>
      <c r="D51" s="7" t="s">
        <v>19</v>
      </c>
      <c r="E51" s="10"/>
    </row>
    <row r="52" spans="1:8">
      <c r="A52" s="10"/>
      <c r="B52" s="14"/>
      <c r="C52" s="14"/>
      <c r="D52" s="8" t="s">
        <v>20</v>
      </c>
      <c r="E52" s="10"/>
    </row>
    <row r="53" spans="1:8">
      <c r="A53" s="14"/>
      <c r="B53" s="14"/>
      <c r="C53" s="14"/>
      <c r="D53" s="10"/>
      <c r="E53" s="10"/>
    </row>
    <row r="54" spans="1:8">
      <c r="A54" s="17" t="s">
        <v>31</v>
      </c>
      <c r="B54" s="14"/>
      <c r="C54" s="14"/>
      <c r="D54" s="10"/>
      <c r="E54" s="10"/>
    </row>
    <row r="55" spans="1:8">
      <c r="A55" s="18" t="s">
        <v>7</v>
      </c>
      <c r="B55" s="1"/>
      <c r="C55" s="14" t="s">
        <v>8</v>
      </c>
      <c r="D55" s="4" t="s">
        <v>22</v>
      </c>
      <c r="E55" s="10"/>
      <c r="F55" s="2"/>
      <c r="G55" s="2"/>
      <c r="H55" s="2"/>
    </row>
    <row r="56" spans="1:8">
      <c r="A56" s="18" t="s">
        <v>10</v>
      </c>
      <c r="B56" s="1"/>
      <c r="C56" s="14" t="s">
        <v>11</v>
      </c>
      <c r="D56" s="6"/>
      <c r="E56" s="10"/>
    </row>
    <row r="57" spans="1:8">
      <c r="A57" s="18" t="s">
        <v>12</v>
      </c>
      <c r="B57" s="1"/>
      <c r="C57" s="14" t="s">
        <v>13</v>
      </c>
      <c r="D57" s="7" t="s">
        <v>23</v>
      </c>
      <c r="E57" s="10"/>
    </row>
    <row r="58" spans="1:8">
      <c r="A58" s="18" t="s">
        <v>15</v>
      </c>
      <c r="B58" s="19">
        <v>1</v>
      </c>
      <c r="C58" s="14" t="s">
        <v>16</v>
      </c>
      <c r="D58" s="6"/>
      <c r="E58" s="10"/>
    </row>
    <row r="59" spans="1:8">
      <c r="A59" s="14"/>
      <c r="B59" s="14"/>
      <c r="C59" s="14"/>
      <c r="D59" s="7" t="s">
        <v>0</v>
      </c>
      <c r="E59" s="10"/>
    </row>
    <row r="60" spans="1:8">
      <c r="A60" s="12" t="s">
        <v>18</v>
      </c>
      <c r="B60" s="20" t="str">
        <f>IFERROR((2*B55-2.5*B56)/(B57*B58),"")</f>
        <v/>
      </c>
      <c r="C60" s="14" t="str">
        <f>IFERROR((IF(B60&lt;175.05,"PASS","FAIL")),"")</f>
        <v>FAIL</v>
      </c>
      <c r="D60" s="7" t="s">
        <v>24</v>
      </c>
      <c r="E60" s="10"/>
    </row>
    <row r="61" spans="1:8">
      <c r="A61" s="10"/>
      <c r="B61" s="10"/>
      <c r="C61" s="10"/>
      <c r="D61" s="8" t="s">
        <v>25</v>
      </c>
      <c r="E61" s="10"/>
    </row>
    <row r="62" spans="1:8">
      <c r="A62" s="10"/>
      <c r="B62" s="10"/>
      <c r="C62" s="10"/>
      <c r="D62" s="10"/>
      <c r="E62" s="10"/>
    </row>
    <row r="63" spans="1:8">
      <c r="A63" s="14"/>
      <c r="B63" s="14"/>
      <c r="C63" s="14"/>
      <c r="D63" s="10"/>
      <c r="E63" s="10"/>
    </row>
    <row r="64" spans="1:8">
      <c r="A64" s="17" t="s">
        <v>26</v>
      </c>
      <c r="B64" s="14"/>
      <c r="C64" s="14"/>
      <c r="D64" s="10"/>
      <c r="E64" s="10"/>
    </row>
    <row r="65" spans="1:8">
      <c r="A65" s="18" t="s">
        <v>7</v>
      </c>
      <c r="B65" s="1"/>
      <c r="C65" s="14" t="s">
        <v>8</v>
      </c>
      <c r="D65" s="10"/>
      <c r="E65" s="10"/>
    </row>
    <row r="66" spans="1:8">
      <c r="A66" s="18" t="s">
        <v>10</v>
      </c>
      <c r="B66" s="1"/>
      <c r="C66" s="14" t="s">
        <v>11</v>
      </c>
      <c r="D66" s="10"/>
      <c r="E66" s="10"/>
    </row>
    <row r="67" spans="1:8">
      <c r="A67" s="18" t="s">
        <v>12</v>
      </c>
      <c r="B67" s="1"/>
      <c r="C67" s="14" t="s">
        <v>13</v>
      </c>
      <c r="D67" s="10"/>
      <c r="E67" s="10"/>
    </row>
    <row r="68" spans="1:8">
      <c r="A68" s="18" t="s">
        <v>15</v>
      </c>
      <c r="B68" s="19">
        <v>1</v>
      </c>
      <c r="C68" s="14" t="s">
        <v>16</v>
      </c>
      <c r="D68" s="10"/>
      <c r="E68" s="10"/>
    </row>
    <row r="69" spans="1:8">
      <c r="A69" s="14"/>
      <c r="B69" s="14"/>
      <c r="C69" s="14"/>
      <c r="D69" s="10"/>
      <c r="E69" s="10"/>
    </row>
    <row r="70" spans="1:8">
      <c r="A70" s="12" t="s">
        <v>18</v>
      </c>
      <c r="B70" s="20" t="str">
        <f>IFERROR((2*B65-2.5*B66)/(B67*B68),"")</f>
        <v/>
      </c>
      <c r="C70" s="14" t="str">
        <f>IFERROR((IF(B70&lt;150.05,"PASS","FAIL")),"")</f>
        <v>FAIL</v>
      </c>
      <c r="D70" s="10"/>
      <c r="E70" s="10"/>
    </row>
    <row r="71" spans="1:8">
      <c r="A71" s="10"/>
      <c r="B71" s="10"/>
      <c r="C71" s="10"/>
      <c r="D71" s="10"/>
      <c r="E71" s="10"/>
    </row>
    <row r="72" spans="1:8">
      <c r="A72" s="11"/>
      <c r="B72" s="11"/>
      <c r="C72" s="11"/>
      <c r="D72" s="11"/>
      <c r="E72" s="11"/>
    </row>
    <row r="73" spans="1:8" ht="15">
      <c r="A73" s="38" t="s">
        <v>29</v>
      </c>
      <c r="B73" s="39"/>
      <c r="C73" s="9"/>
      <c r="D73" s="10"/>
      <c r="E73" s="10"/>
    </row>
    <row r="74" spans="1:8" ht="15">
      <c r="A74" s="16" t="s">
        <v>3</v>
      </c>
      <c r="B74" s="14"/>
      <c r="C74" s="9"/>
      <c r="D74" s="4" t="s">
        <v>4</v>
      </c>
      <c r="E74" s="13"/>
    </row>
    <row r="75" spans="1:8">
      <c r="A75" s="14"/>
      <c r="B75" s="14"/>
      <c r="C75" s="14"/>
      <c r="D75" s="5" t="s">
        <v>5</v>
      </c>
      <c r="E75" s="10"/>
    </row>
    <row r="76" spans="1:8">
      <c r="A76" s="17" t="s">
        <v>6</v>
      </c>
      <c r="B76" s="14"/>
      <c r="C76" s="14"/>
      <c r="D76" s="6"/>
      <c r="E76" s="10"/>
    </row>
    <row r="77" spans="1:8">
      <c r="A77" s="18" t="s">
        <v>7</v>
      </c>
      <c r="B77" s="1"/>
      <c r="C77" s="14" t="s">
        <v>8</v>
      </c>
      <c r="D77" s="3" t="s">
        <v>9</v>
      </c>
      <c r="E77" s="10"/>
      <c r="F77" s="2"/>
      <c r="G77" s="2"/>
      <c r="H77" s="2"/>
    </row>
    <row r="78" spans="1:8">
      <c r="A78" s="18" t="s">
        <v>10</v>
      </c>
      <c r="B78" s="1"/>
      <c r="C78" s="14" t="s">
        <v>11</v>
      </c>
      <c r="D78" s="6"/>
      <c r="E78" s="10"/>
    </row>
    <row r="79" spans="1:8">
      <c r="A79" s="18" t="s">
        <v>12</v>
      </c>
      <c r="B79" s="1"/>
      <c r="C79" s="14" t="s">
        <v>13</v>
      </c>
      <c r="D79" s="7" t="s">
        <v>14</v>
      </c>
      <c r="E79" s="10"/>
    </row>
    <row r="80" spans="1:8">
      <c r="A80" s="18" t="s">
        <v>15</v>
      </c>
      <c r="B80" s="19">
        <v>1</v>
      </c>
      <c r="C80" s="14" t="s">
        <v>16</v>
      </c>
      <c r="D80" s="6"/>
      <c r="E80" s="10"/>
    </row>
    <row r="81" spans="1:5">
      <c r="A81" s="14"/>
      <c r="B81" s="14"/>
      <c r="C81" s="14"/>
      <c r="D81" s="7" t="s">
        <v>17</v>
      </c>
      <c r="E81" s="10"/>
    </row>
    <row r="82" spans="1:5">
      <c r="A82" s="12" t="s">
        <v>18</v>
      </c>
      <c r="B82" s="20" t="str">
        <f>IFERROR((2*B77-2.5*B78)/(B79*B80),"")</f>
        <v/>
      </c>
      <c r="C82" s="14" t="str">
        <f>IFERROR((IF(B82&lt;1.05,"PASS","FAIL")),"")</f>
        <v>FAIL</v>
      </c>
      <c r="D82" s="7" t="s">
        <v>19</v>
      </c>
      <c r="E82" s="10"/>
    </row>
    <row r="83" spans="1:5">
      <c r="A83" s="10"/>
      <c r="B83" s="14"/>
      <c r="C83" s="14"/>
      <c r="D83" s="8" t="s">
        <v>20</v>
      </c>
      <c r="E83" s="10"/>
    </row>
    <row r="84" spans="1:5">
      <c r="A84" s="14"/>
      <c r="B84" s="14"/>
      <c r="C84" s="14"/>
      <c r="D84" s="10"/>
      <c r="E84" s="10"/>
    </row>
    <row r="85" spans="1:5">
      <c r="A85" s="17" t="s">
        <v>31</v>
      </c>
      <c r="B85" s="14"/>
      <c r="C85" s="14"/>
      <c r="D85" s="10"/>
      <c r="E85" s="10"/>
    </row>
    <row r="86" spans="1:5">
      <c r="A86" s="18" t="s">
        <v>7</v>
      </c>
      <c r="B86" s="1"/>
      <c r="C86" s="14" t="s">
        <v>8</v>
      </c>
      <c r="D86" s="4" t="s">
        <v>22</v>
      </c>
      <c r="E86" s="10"/>
    </row>
    <row r="87" spans="1:5">
      <c r="A87" s="18" t="s">
        <v>10</v>
      </c>
      <c r="B87" s="1"/>
      <c r="C87" s="14" t="s">
        <v>11</v>
      </c>
      <c r="D87" s="6"/>
      <c r="E87" s="10"/>
    </row>
    <row r="88" spans="1:5">
      <c r="A88" s="18" t="s">
        <v>12</v>
      </c>
      <c r="B88" s="1"/>
      <c r="C88" s="14" t="s">
        <v>13</v>
      </c>
      <c r="D88" s="7" t="s">
        <v>23</v>
      </c>
      <c r="E88" s="10"/>
    </row>
    <row r="89" spans="1:5">
      <c r="A89" s="18" t="s">
        <v>15</v>
      </c>
      <c r="B89" s="19">
        <v>1</v>
      </c>
      <c r="C89" s="14" t="s">
        <v>16</v>
      </c>
      <c r="D89" s="6"/>
      <c r="E89" s="10"/>
    </row>
    <row r="90" spans="1:5">
      <c r="A90" s="14"/>
      <c r="B90" s="14"/>
      <c r="C90" s="14"/>
      <c r="D90" s="7" t="s">
        <v>0</v>
      </c>
      <c r="E90" s="10"/>
    </row>
    <row r="91" spans="1:5">
      <c r="A91" s="12" t="s">
        <v>18</v>
      </c>
      <c r="B91" s="20" t="str">
        <f>IFERROR((2*B86-2.5*B87)/(B88*B89),"")</f>
        <v/>
      </c>
      <c r="C91" s="14" t="str">
        <f>IFERROR((IF(B91&lt;175.05,"PASS","FAIL")),"")</f>
        <v>FAIL</v>
      </c>
      <c r="D91" s="7" t="s">
        <v>24</v>
      </c>
      <c r="E91" s="10"/>
    </row>
    <row r="92" spans="1:5">
      <c r="A92" s="10"/>
      <c r="B92" s="10"/>
      <c r="C92" s="10"/>
      <c r="D92" s="8" t="s">
        <v>25</v>
      </c>
      <c r="E92" s="10"/>
    </row>
    <row r="93" spans="1:5">
      <c r="A93" s="10"/>
      <c r="B93" s="10"/>
      <c r="C93" s="10"/>
      <c r="D93" s="10"/>
      <c r="E93" s="10"/>
    </row>
    <row r="94" spans="1:5">
      <c r="A94" s="14"/>
      <c r="B94" s="14"/>
      <c r="C94" s="14"/>
      <c r="D94" s="10"/>
      <c r="E94" s="10"/>
    </row>
    <row r="95" spans="1:5">
      <c r="A95" s="17" t="s">
        <v>26</v>
      </c>
      <c r="B95" s="14"/>
      <c r="C95" s="14"/>
      <c r="D95" s="10"/>
      <c r="E95" s="10"/>
    </row>
    <row r="96" spans="1:5">
      <c r="A96" s="18" t="s">
        <v>7</v>
      </c>
      <c r="B96" s="1"/>
      <c r="C96" s="14" t="s">
        <v>8</v>
      </c>
      <c r="D96" s="10"/>
      <c r="E96" s="10"/>
    </row>
    <row r="97" spans="1:5">
      <c r="A97" s="18" t="s">
        <v>10</v>
      </c>
      <c r="B97" s="1"/>
      <c r="C97" s="14" t="s">
        <v>11</v>
      </c>
      <c r="D97" s="10"/>
      <c r="E97" s="10"/>
    </row>
    <row r="98" spans="1:5">
      <c r="A98" s="18" t="s">
        <v>12</v>
      </c>
      <c r="B98" s="1"/>
      <c r="C98" s="14" t="s">
        <v>13</v>
      </c>
      <c r="D98" s="10"/>
      <c r="E98" s="10"/>
    </row>
    <row r="99" spans="1:5">
      <c r="A99" s="18" t="s">
        <v>15</v>
      </c>
      <c r="B99" s="19">
        <v>1</v>
      </c>
      <c r="C99" s="14" t="s">
        <v>16</v>
      </c>
      <c r="D99" s="10"/>
      <c r="E99" s="10"/>
    </row>
    <row r="100" spans="1:5">
      <c r="A100" s="14"/>
      <c r="B100" s="14"/>
      <c r="C100" s="14"/>
      <c r="D100" s="10"/>
      <c r="E100" s="10"/>
    </row>
    <row r="101" spans="1:5">
      <c r="A101" s="12" t="s">
        <v>18</v>
      </c>
      <c r="B101" s="20" t="str">
        <f>IFERROR((2*B96-2.5*B97)/(B98*B99),"")</f>
        <v/>
      </c>
      <c r="C101" s="14" t="str">
        <f>IFERROR((IF(B101&lt;150.05,"PASS","FAIL")),"")</f>
        <v>FAIL</v>
      </c>
      <c r="D101" s="10"/>
      <c r="E101" s="10"/>
    </row>
    <row r="102" spans="1:5">
      <c r="A102" s="11"/>
      <c r="B102" s="11"/>
      <c r="C102" s="11"/>
      <c r="D102" s="11"/>
      <c r="E102" s="11"/>
    </row>
    <row r="103" spans="1:5">
      <c r="A103" s="14"/>
      <c r="B103" s="14"/>
      <c r="C103" s="14"/>
      <c r="D103" s="10"/>
      <c r="E103" s="10"/>
    </row>
    <row r="104" spans="1:5" ht="15">
      <c r="A104" s="38" t="s">
        <v>30</v>
      </c>
      <c r="B104" s="39"/>
      <c r="C104" s="9"/>
      <c r="D104" s="10"/>
      <c r="E104" s="10"/>
    </row>
    <row r="105" spans="1:5" ht="15">
      <c r="A105" s="16" t="s">
        <v>3</v>
      </c>
      <c r="B105" s="14"/>
      <c r="C105" s="9"/>
      <c r="D105" s="4" t="s">
        <v>4</v>
      </c>
      <c r="E105" s="13"/>
    </row>
    <row r="106" spans="1:5">
      <c r="A106" s="14"/>
      <c r="B106" s="14"/>
      <c r="C106" s="14"/>
      <c r="D106" s="5" t="s">
        <v>5</v>
      </c>
      <c r="E106" s="10"/>
    </row>
    <row r="107" spans="1:5">
      <c r="A107" s="17" t="s">
        <v>6</v>
      </c>
      <c r="B107" s="14"/>
      <c r="C107" s="14"/>
      <c r="D107" s="6"/>
      <c r="E107" s="10"/>
    </row>
    <row r="108" spans="1:5">
      <c r="A108" s="18" t="s">
        <v>7</v>
      </c>
      <c r="B108" s="1"/>
      <c r="C108" s="14" t="s">
        <v>8</v>
      </c>
      <c r="D108" s="3" t="s">
        <v>9</v>
      </c>
      <c r="E108" s="10"/>
    </row>
    <row r="109" spans="1:5">
      <c r="A109" s="18" t="s">
        <v>10</v>
      </c>
      <c r="B109" s="1"/>
      <c r="C109" s="14" t="s">
        <v>11</v>
      </c>
      <c r="D109" s="6"/>
      <c r="E109" s="10"/>
    </row>
    <row r="110" spans="1:5">
      <c r="A110" s="18" t="s">
        <v>12</v>
      </c>
      <c r="B110" s="1"/>
      <c r="C110" s="14" t="s">
        <v>13</v>
      </c>
      <c r="D110" s="7" t="s">
        <v>14</v>
      </c>
      <c r="E110" s="10"/>
    </row>
    <row r="111" spans="1:5">
      <c r="A111" s="18" t="s">
        <v>15</v>
      </c>
      <c r="B111" s="19">
        <v>1</v>
      </c>
      <c r="C111" s="14" t="s">
        <v>16</v>
      </c>
      <c r="D111" s="6"/>
      <c r="E111" s="10"/>
    </row>
    <row r="112" spans="1:5">
      <c r="A112" s="14"/>
      <c r="B112" s="14"/>
      <c r="C112" s="14"/>
      <c r="D112" s="7" t="s">
        <v>17</v>
      </c>
      <c r="E112" s="10"/>
    </row>
    <row r="113" spans="1:5">
      <c r="A113" s="12" t="s">
        <v>18</v>
      </c>
      <c r="B113" s="20" t="str">
        <f>IFERROR((2*B108-2.5*B109)/(B110*B111),"")</f>
        <v/>
      </c>
      <c r="C113" s="14" t="str">
        <f>IFERROR((IF(B113&lt;1.05,"PASS","FAIL")),"")</f>
        <v>FAIL</v>
      </c>
      <c r="D113" s="7" t="s">
        <v>19</v>
      </c>
      <c r="E113" s="10"/>
    </row>
    <row r="114" spans="1:5">
      <c r="A114" s="10"/>
      <c r="B114" s="14"/>
      <c r="C114" s="14"/>
      <c r="D114" s="8" t="s">
        <v>20</v>
      </c>
      <c r="E114" s="10"/>
    </row>
    <row r="115" spans="1:5">
      <c r="A115" s="14"/>
      <c r="B115" s="14"/>
      <c r="C115" s="14"/>
      <c r="D115" s="10"/>
      <c r="E115" s="10"/>
    </row>
    <row r="116" spans="1:5">
      <c r="A116" s="17" t="s">
        <v>31</v>
      </c>
      <c r="B116" s="14"/>
      <c r="C116" s="14"/>
      <c r="D116" s="10"/>
      <c r="E116" s="10"/>
    </row>
    <row r="117" spans="1:5">
      <c r="A117" s="18" t="s">
        <v>7</v>
      </c>
      <c r="B117" s="1"/>
      <c r="C117" s="14" t="s">
        <v>8</v>
      </c>
      <c r="D117" s="4" t="s">
        <v>22</v>
      </c>
      <c r="E117" s="10"/>
    </row>
    <row r="118" spans="1:5">
      <c r="A118" s="18" t="s">
        <v>10</v>
      </c>
      <c r="B118" s="1"/>
      <c r="C118" s="14" t="s">
        <v>11</v>
      </c>
      <c r="D118" s="6"/>
      <c r="E118" s="10"/>
    </row>
    <row r="119" spans="1:5">
      <c r="A119" s="18" t="s">
        <v>12</v>
      </c>
      <c r="B119" s="1"/>
      <c r="C119" s="14" t="s">
        <v>13</v>
      </c>
      <c r="D119" s="7" t="s">
        <v>23</v>
      </c>
      <c r="E119" s="10"/>
    </row>
    <row r="120" spans="1:5">
      <c r="A120" s="18" t="s">
        <v>15</v>
      </c>
      <c r="B120" s="19">
        <v>1</v>
      </c>
      <c r="C120" s="14" t="s">
        <v>16</v>
      </c>
      <c r="D120" s="6"/>
      <c r="E120" s="10"/>
    </row>
    <row r="121" spans="1:5">
      <c r="A121" s="14"/>
      <c r="B121" s="14"/>
      <c r="C121" s="14"/>
      <c r="D121" s="7" t="s">
        <v>0</v>
      </c>
      <c r="E121" s="10"/>
    </row>
    <row r="122" spans="1:5">
      <c r="A122" s="12" t="s">
        <v>18</v>
      </c>
      <c r="B122" s="20" t="str">
        <f>IFERROR((2*B117-2.5*B118)/(B119*B120),"")</f>
        <v/>
      </c>
      <c r="C122" s="14" t="str">
        <f>IFERROR((IF(B122&lt;175.05,"PASS","FAIL")),"")</f>
        <v>FAIL</v>
      </c>
      <c r="D122" s="7" t="s">
        <v>24</v>
      </c>
      <c r="E122" s="10"/>
    </row>
    <row r="123" spans="1:5">
      <c r="A123" s="10"/>
      <c r="B123" s="10"/>
      <c r="C123" s="10"/>
      <c r="D123" s="8" t="s">
        <v>25</v>
      </c>
      <c r="E123" s="10"/>
    </row>
    <row r="124" spans="1:5">
      <c r="A124" s="10"/>
      <c r="B124" s="10"/>
      <c r="C124" s="10"/>
      <c r="D124" s="10"/>
      <c r="E124" s="10"/>
    </row>
    <row r="125" spans="1:5">
      <c r="A125" s="14"/>
      <c r="B125" s="14"/>
      <c r="C125" s="14"/>
      <c r="D125" s="10"/>
      <c r="E125" s="10"/>
    </row>
    <row r="126" spans="1:5">
      <c r="A126" s="17" t="s">
        <v>26</v>
      </c>
      <c r="B126" s="14"/>
      <c r="C126" s="14"/>
      <c r="D126" s="10"/>
      <c r="E126" s="10"/>
    </row>
    <row r="127" spans="1:5">
      <c r="A127" s="18" t="s">
        <v>7</v>
      </c>
      <c r="B127" s="1"/>
      <c r="C127" s="14" t="s">
        <v>8</v>
      </c>
      <c r="D127" s="10"/>
      <c r="E127" s="10"/>
    </row>
    <row r="128" spans="1:5">
      <c r="A128" s="18" t="s">
        <v>10</v>
      </c>
      <c r="B128" s="1"/>
      <c r="C128" s="14" t="s">
        <v>11</v>
      </c>
      <c r="D128" s="10"/>
      <c r="E128" s="10"/>
    </row>
    <row r="129" spans="1:5">
      <c r="A129" s="18" t="s">
        <v>12</v>
      </c>
      <c r="B129" s="1"/>
      <c r="C129" s="14" t="s">
        <v>13</v>
      </c>
      <c r="D129" s="10"/>
      <c r="E129" s="10"/>
    </row>
    <row r="130" spans="1:5">
      <c r="A130" s="18" t="s">
        <v>15</v>
      </c>
      <c r="B130" s="19">
        <v>1</v>
      </c>
      <c r="C130" s="14" t="s">
        <v>16</v>
      </c>
      <c r="D130" s="10"/>
      <c r="E130" s="10"/>
    </row>
    <row r="131" spans="1:5">
      <c r="A131" s="14"/>
      <c r="B131" s="14"/>
      <c r="C131" s="14"/>
      <c r="D131" s="10"/>
      <c r="E131" s="10"/>
    </row>
    <row r="132" spans="1:5">
      <c r="A132" s="12" t="s">
        <v>18</v>
      </c>
      <c r="B132" s="20" t="str">
        <f>IFERROR((2*B127-2.5*B128)/(B129*B130),"")</f>
        <v/>
      </c>
      <c r="C132" s="14" t="str">
        <f>IFERROR((IF(B132&lt;150.05,"PASS","FAIL")),"")</f>
        <v>FAIL</v>
      </c>
      <c r="D132" s="10"/>
      <c r="E132" s="10"/>
    </row>
    <row r="133" spans="1:5">
      <c r="A133" s="10"/>
      <c r="B133" s="10"/>
      <c r="C133" s="10"/>
      <c r="D133" s="10"/>
      <c r="E133" s="10"/>
    </row>
  </sheetData>
  <mergeCells count="4">
    <mergeCell ref="A3:B3"/>
    <mergeCell ref="A42:B42"/>
    <mergeCell ref="A73:B73"/>
    <mergeCell ref="A104:B104"/>
  </mergeCells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&amp;C&amp;A&amp;RCleaning products, version 6.0
Printed &amp;D</oddHeader>
    <oddFooter>&amp;L2017-09-26&amp;CPage &amp;P</oddFooter>
  </headerFooter>
  <rowBreaks count="3" manualBreakCount="3">
    <brk id="41" max="16383" man="1"/>
    <brk id="72" max="16383" man="1"/>
    <brk id="1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AB75-A864-41B1-8308-A47FB7EE9853}">
  <dimension ref="A1:J30"/>
  <sheetViews>
    <sheetView workbookViewId="0">
      <selection activeCell="A4" sqref="A4"/>
    </sheetView>
  </sheetViews>
  <sheetFormatPr defaultColWidth="9.140625" defaultRowHeight="12.75"/>
  <cols>
    <col min="1" max="1" width="13.42578125" style="22" customWidth="1"/>
    <col min="2" max="2" width="14.7109375" style="22" customWidth="1"/>
    <col min="3" max="3" width="10.7109375" style="22" customWidth="1"/>
    <col min="4" max="4" width="15" style="22" customWidth="1"/>
    <col min="5" max="5" width="13.42578125" style="22" customWidth="1"/>
    <col min="6" max="6" width="15.42578125" style="22" customWidth="1"/>
    <col min="7" max="16384" width="9.140625" style="22"/>
  </cols>
  <sheetData>
    <row r="1" spans="1:10" ht="18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>
      <c r="A3" s="27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>
      <c r="A4" s="27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>
      <c r="A5" s="27"/>
      <c r="B5" s="26"/>
      <c r="C5" s="24"/>
      <c r="D5" s="24"/>
      <c r="E5" s="24"/>
      <c r="F5" s="25"/>
      <c r="G5" s="26"/>
      <c r="H5" s="26"/>
      <c r="I5" s="26"/>
      <c r="J5" s="26"/>
    </row>
    <row r="6" spans="1:10" ht="16.5" thickBot="1">
      <c r="A6" s="43" t="s">
        <v>35</v>
      </c>
      <c r="B6" s="44"/>
      <c r="C6" s="45"/>
      <c r="D6" s="46"/>
      <c r="E6" s="47"/>
      <c r="F6" s="25"/>
      <c r="G6" s="26"/>
      <c r="H6" s="26"/>
      <c r="I6" s="26"/>
      <c r="J6" s="26"/>
    </row>
    <row r="7" spans="1:10" ht="13.5" thickBot="1">
      <c r="A7" s="28"/>
      <c r="B7" s="26"/>
      <c r="C7" s="26"/>
      <c r="D7" s="26"/>
      <c r="E7" s="26"/>
      <c r="F7" s="26"/>
      <c r="G7" s="26"/>
      <c r="H7" s="26"/>
      <c r="I7" s="26"/>
      <c r="J7" s="26"/>
    </row>
    <row r="8" spans="1:10" ht="13.5" thickBot="1">
      <c r="A8" s="28"/>
      <c r="B8" s="29" t="s">
        <v>36</v>
      </c>
      <c r="C8" s="40"/>
      <c r="D8" s="41"/>
      <c r="E8" s="42"/>
      <c r="F8" s="26" t="s">
        <v>37</v>
      </c>
      <c r="G8" s="26"/>
      <c r="H8" s="26"/>
      <c r="I8" s="26"/>
      <c r="J8" s="26"/>
    </row>
    <row r="9" spans="1:10" ht="13.5" thickBot="1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thickBot="1">
      <c r="A10" s="26"/>
      <c r="B10" s="29" t="s">
        <v>38</v>
      </c>
      <c r="C10" s="40"/>
      <c r="D10" s="41"/>
      <c r="E10" s="42"/>
      <c r="F10" s="26" t="s">
        <v>39</v>
      </c>
      <c r="G10" s="26"/>
      <c r="H10" s="26"/>
      <c r="I10" s="26"/>
      <c r="J10" s="26"/>
    </row>
    <row r="11" spans="1:10">
      <c r="A11" s="26"/>
      <c r="B11" s="30"/>
      <c r="C11" s="26"/>
      <c r="D11" s="26"/>
      <c r="E11" s="26"/>
      <c r="F11" s="26"/>
      <c r="G11" s="26"/>
      <c r="H11" s="26"/>
      <c r="I11" s="26"/>
      <c r="J11" s="26"/>
    </row>
    <row r="12" spans="1:10" ht="13.5" thickBot="1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5" thickBot="1">
      <c r="A13" s="26"/>
      <c r="B13" s="29" t="s">
        <v>40</v>
      </c>
      <c r="C13" s="40"/>
      <c r="D13" s="41"/>
      <c r="E13" s="42"/>
      <c r="F13" s="26" t="s">
        <v>41</v>
      </c>
      <c r="G13" s="26"/>
      <c r="H13" s="26"/>
      <c r="I13" s="26"/>
      <c r="J13" s="26"/>
    </row>
    <row r="14" spans="1:10" ht="13.5" thickBot="1">
      <c r="A14" s="26"/>
      <c r="B14" s="29"/>
      <c r="C14" s="26"/>
      <c r="D14" s="26"/>
      <c r="E14" s="26"/>
      <c r="F14" s="26"/>
      <c r="G14" s="26"/>
      <c r="H14" s="26"/>
      <c r="I14" s="26"/>
      <c r="J14" s="26"/>
    </row>
    <row r="15" spans="1:10" ht="15" thickBot="1">
      <c r="A15" s="26"/>
      <c r="B15" s="29" t="s">
        <v>42</v>
      </c>
      <c r="C15" s="40"/>
      <c r="D15" s="41"/>
      <c r="E15" s="42"/>
      <c r="F15" s="26" t="s">
        <v>41</v>
      </c>
      <c r="G15" s="26"/>
      <c r="H15" s="26"/>
      <c r="I15" s="26"/>
      <c r="J15" s="26"/>
    </row>
    <row r="16" spans="1:10" ht="13.5" thickBot="1">
      <c r="A16" s="26"/>
      <c r="B16" s="29"/>
      <c r="C16" s="26"/>
      <c r="D16" s="26"/>
      <c r="E16" s="26"/>
      <c r="F16" s="26"/>
      <c r="G16" s="26"/>
      <c r="H16" s="26"/>
      <c r="I16" s="26"/>
      <c r="J16" s="26"/>
    </row>
    <row r="17" spans="1:10" ht="13.5" thickBot="1">
      <c r="A17" s="26"/>
      <c r="B17" s="29" t="s">
        <v>43</v>
      </c>
      <c r="C17" s="40"/>
      <c r="D17" s="41"/>
      <c r="E17" s="42"/>
      <c r="F17" s="26" t="s">
        <v>41</v>
      </c>
      <c r="G17" s="26"/>
      <c r="H17" s="26"/>
      <c r="I17" s="26"/>
      <c r="J17" s="26"/>
    </row>
    <row r="18" spans="1:10" ht="13.5" thickBot="1">
      <c r="A18" s="26"/>
      <c r="B18" s="29"/>
      <c r="C18" s="26"/>
      <c r="D18" s="26"/>
      <c r="E18" s="26"/>
      <c r="F18" s="26"/>
      <c r="G18" s="26"/>
      <c r="H18" s="26"/>
      <c r="I18" s="26"/>
      <c r="J18" s="26"/>
    </row>
    <row r="19" spans="1:10" ht="13.5" thickBot="1">
      <c r="A19" s="26"/>
      <c r="B19" s="29" t="s">
        <v>44</v>
      </c>
      <c r="C19" s="40"/>
      <c r="D19" s="41"/>
      <c r="E19" s="42"/>
      <c r="F19" s="26" t="s">
        <v>41</v>
      </c>
      <c r="G19" s="26"/>
      <c r="H19" s="26"/>
      <c r="I19" s="26"/>
      <c r="J19" s="26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>
      <c r="A22" s="26"/>
      <c r="B22" s="27" t="s">
        <v>45</v>
      </c>
      <c r="C22" s="31">
        <f>2*PI()*C19*C13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>
      <c r="A24" s="26"/>
      <c r="B24" s="27" t="s">
        <v>46</v>
      </c>
      <c r="C24" s="31">
        <f>PI()*(C19+C17)*SQRT(C15^2+((C19-C17)^2))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6"/>
      <c r="B26" s="32" t="s">
        <v>47</v>
      </c>
      <c r="C26" s="26"/>
      <c r="D26" s="27" t="s">
        <v>48</v>
      </c>
      <c r="E26" s="26"/>
      <c r="F26" s="26"/>
      <c r="G26" s="26"/>
      <c r="H26" s="26"/>
      <c r="I26" s="26"/>
      <c r="J26" s="26"/>
    </row>
    <row r="27" spans="1:10">
      <c r="A27" s="26"/>
      <c r="B27" s="33" t="e">
        <f>C10/(C22+C24)</f>
        <v>#DIV/0!</v>
      </c>
      <c r="C27" s="34" t="s">
        <v>49</v>
      </c>
      <c r="D27" s="35" t="str">
        <f>+IF(C8=0,"",60%)</f>
        <v/>
      </c>
      <c r="E27" s="34"/>
      <c r="F27" s="36"/>
      <c r="G27" s="26"/>
      <c r="H27" s="26"/>
      <c r="I27" s="26"/>
      <c r="J27" s="26"/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>
      <c r="A29" s="26"/>
      <c r="B29" s="27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sheetProtection sheet="1" objects="1" scenarios="1"/>
  <mergeCells count="8">
    <mergeCell ref="C17:E17"/>
    <mergeCell ref="C19:E19"/>
    <mergeCell ref="A6:B6"/>
    <mergeCell ref="C6:E6"/>
    <mergeCell ref="C8:E8"/>
    <mergeCell ref="C10:E10"/>
    <mergeCell ref="C13:E13"/>
    <mergeCell ref="C15:E15"/>
  </mergeCells>
  <conditionalFormatting sqref="B29">
    <cfRule type="cellIs" dxfId="3" priority="1" stopIfTrue="1" operator="equal">
      <formula>"Requirement NOT fulfilled"</formula>
    </cfRule>
    <cfRule type="cellIs" dxfId="2" priority="2" stopIfTrue="1" operator="equal">
      <formula>"Requirement fulfilled"</formula>
    </cfRule>
  </conditionalFormatting>
  <pageMargins left="0.70866141732283472" right="0.70866141732283472" top="0" bottom="0" header="0" footer="0"/>
  <pageSetup paperSize="9" scale="85" orientation="landscape" r:id="rId1"/>
  <headerFooter alignWithMargins="0">
    <oddHeader>&amp;LVersion 4.1, 20241031
Author: Maria Tengqvist
Review: Trine Pedersen&amp;C&amp;A&amp;RCosmetic products, Generation 4
Printed &amp;D</oddHeader>
    <oddFooter>&amp;CSide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F9A8-C746-486B-9D76-AAE120C06CD9}">
  <dimension ref="A1:J30"/>
  <sheetViews>
    <sheetView workbookViewId="0">
      <selection activeCell="A4" sqref="A4"/>
    </sheetView>
  </sheetViews>
  <sheetFormatPr defaultColWidth="9.140625" defaultRowHeight="12.75"/>
  <cols>
    <col min="1" max="1" width="13.42578125" style="22" customWidth="1"/>
    <col min="2" max="2" width="14.28515625" style="22" customWidth="1"/>
    <col min="3" max="3" width="10.7109375" style="22" customWidth="1"/>
    <col min="4" max="4" width="15" style="22" customWidth="1"/>
    <col min="5" max="5" width="13.42578125" style="22" customWidth="1"/>
    <col min="6" max="6" width="15.42578125" style="22" customWidth="1"/>
    <col min="7" max="16384" width="9.140625" style="22"/>
  </cols>
  <sheetData>
    <row r="1" spans="1:10" ht="18">
      <c r="A1" s="23" t="s">
        <v>32</v>
      </c>
      <c r="B1" s="23"/>
      <c r="C1" s="24"/>
      <c r="D1" s="24"/>
      <c r="E1" s="24"/>
      <c r="F1" s="25"/>
      <c r="G1" s="26"/>
      <c r="H1" s="26"/>
      <c r="I1" s="26"/>
      <c r="J1" s="26"/>
    </row>
    <row r="2" spans="1:10">
      <c r="A2" s="26"/>
      <c r="B2" s="26"/>
      <c r="C2" s="24"/>
      <c r="D2" s="24"/>
      <c r="E2" s="24"/>
      <c r="F2" s="25"/>
      <c r="G2" s="26"/>
      <c r="H2" s="26"/>
      <c r="I2" s="26"/>
      <c r="J2" s="26"/>
    </row>
    <row r="3" spans="1:10">
      <c r="A3" s="27" t="s">
        <v>33</v>
      </c>
      <c r="B3" s="26"/>
      <c r="C3" s="24"/>
      <c r="D3" s="24"/>
      <c r="E3" s="24"/>
      <c r="F3" s="25"/>
      <c r="G3" s="26"/>
      <c r="H3" s="26"/>
      <c r="I3" s="26"/>
      <c r="J3" s="26"/>
    </row>
    <row r="4" spans="1:10">
      <c r="A4" s="27" t="s">
        <v>34</v>
      </c>
      <c r="B4" s="26"/>
      <c r="C4" s="24"/>
      <c r="D4" s="24"/>
      <c r="E4" s="24"/>
      <c r="F4" s="25"/>
      <c r="G4" s="26"/>
      <c r="H4" s="26"/>
      <c r="I4" s="26"/>
      <c r="J4" s="26"/>
    </row>
    <row r="5" spans="1:10" ht="13.5" thickBot="1">
      <c r="A5" s="27"/>
      <c r="B5" s="26"/>
      <c r="C5" s="24"/>
      <c r="D5" s="24"/>
      <c r="E5" s="24"/>
      <c r="F5" s="25"/>
      <c r="G5" s="26"/>
      <c r="H5" s="26"/>
      <c r="I5" s="26"/>
      <c r="J5" s="26"/>
    </row>
    <row r="6" spans="1:10" ht="16.5" thickBot="1">
      <c r="A6" s="43" t="s">
        <v>35</v>
      </c>
      <c r="B6" s="44"/>
      <c r="C6" s="45"/>
      <c r="D6" s="46"/>
      <c r="E6" s="47"/>
      <c r="F6" s="25"/>
      <c r="G6" s="48" t="s">
        <v>50</v>
      </c>
      <c r="H6" s="48"/>
      <c r="I6" s="48"/>
      <c r="J6" s="26"/>
    </row>
    <row r="7" spans="1:10" ht="13.5" thickBot="1">
      <c r="A7" s="28"/>
      <c r="B7" s="26"/>
      <c r="C7" s="26"/>
      <c r="D7" s="26"/>
      <c r="E7" s="26"/>
      <c r="F7" s="26"/>
      <c r="G7" s="48"/>
      <c r="H7" s="48"/>
      <c r="I7" s="48"/>
      <c r="J7" s="26"/>
    </row>
    <row r="8" spans="1:10" ht="13.5" thickBot="1">
      <c r="A8" s="28"/>
      <c r="B8" s="29" t="s">
        <v>36</v>
      </c>
      <c r="C8" s="40"/>
      <c r="D8" s="41"/>
      <c r="E8" s="42"/>
      <c r="F8" s="26" t="s">
        <v>37</v>
      </c>
      <c r="G8" s="48"/>
      <c r="H8" s="48"/>
      <c r="I8" s="48"/>
      <c r="J8" s="26"/>
    </row>
    <row r="9" spans="1:10" ht="13.5" thickBot="1">
      <c r="A9" s="26"/>
      <c r="B9" s="26"/>
      <c r="C9" s="26"/>
      <c r="D9" s="26"/>
      <c r="E9" s="26"/>
      <c r="F9" s="26"/>
      <c r="G9" s="48"/>
      <c r="H9" s="48"/>
      <c r="I9" s="48"/>
      <c r="J9" s="26"/>
    </row>
    <row r="10" spans="1:10" ht="15" thickBot="1">
      <c r="A10" s="26"/>
      <c r="B10" s="29" t="s">
        <v>38</v>
      </c>
      <c r="C10" s="40"/>
      <c r="D10" s="41"/>
      <c r="E10" s="42"/>
      <c r="F10" s="26" t="s">
        <v>39</v>
      </c>
      <c r="G10" s="48"/>
      <c r="H10" s="48"/>
      <c r="I10" s="48"/>
      <c r="J10" s="26"/>
    </row>
    <row r="11" spans="1:10">
      <c r="A11" s="26"/>
      <c r="B11" s="30"/>
      <c r="C11" s="26"/>
      <c r="D11" s="26"/>
      <c r="E11" s="26"/>
      <c r="F11" s="26"/>
      <c r="G11" s="48"/>
      <c r="H11" s="48"/>
      <c r="I11" s="48"/>
      <c r="J11" s="26"/>
    </row>
    <row r="12" spans="1:10" ht="13.5" thickBot="1">
      <c r="A12" s="26"/>
      <c r="B12" s="26"/>
      <c r="C12" s="26"/>
      <c r="D12" s="26"/>
      <c r="E12" s="26"/>
      <c r="F12" s="26"/>
      <c r="G12" s="48"/>
      <c r="H12" s="48"/>
      <c r="I12" s="48"/>
      <c r="J12" s="26"/>
    </row>
    <row r="13" spans="1:10" ht="15" thickBot="1">
      <c r="A13" s="26"/>
      <c r="B13" s="29" t="s">
        <v>40</v>
      </c>
      <c r="C13" s="40"/>
      <c r="D13" s="41"/>
      <c r="E13" s="42"/>
      <c r="F13" s="26" t="s">
        <v>41</v>
      </c>
      <c r="G13" s="26"/>
      <c r="H13" s="26"/>
      <c r="I13" s="26"/>
      <c r="J13" s="26"/>
    </row>
    <row r="14" spans="1:10" ht="13.5" thickBot="1">
      <c r="A14" s="26"/>
      <c r="B14" s="29"/>
      <c r="C14" s="26"/>
      <c r="D14" s="26"/>
      <c r="E14" s="26"/>
      <c r="F14" s="26"/>
      <c r="G14" s="26"/>
      <c r="H14" s="26"/>
      <c r="I14" s="26"/>
      <c r="J14" s="26"/>
    </row>
    <row r="15" spans="1:10" ht="15" thickBot="1">
      <c r="A15" s="26"/>
      <c r="B15" s="29" t="s">
        <v>42</v>
      </c>
      <c r="C15" s="40"/>
      <c r="D15" s="41"/>
      <c r="E15" s="42"/>
      <c r="F15" s="26" t="s">
        <v>41</v>
      </c>
      <c r="G15" s="26"/>
      <c r="H15" s="26"/>
      <c r="I15" s="26"/>
      <c r="J15" s="26"/>
    </row>
    <row r="16" spans="1:10" ht="13.5" thickBot="1">
      <c r="A16" s="26"/>
      <c r="B16" s="29"/>
      <c r="C16" s="26"/>
      <c r="D16" s="26"/>
      <c r="E16" s="26"/>
      <c r="F16" s="26"/>
      <c r="G16" s="26"/>
      <c r="H16" s="26"/>
      <c r="I16" s="26"/>
      <c r="J16" s="26"/>
    </row>
    <row r="17" spans="1:10" ht="13.5" thickBot="1">
      <c r="A17" s="26"/>
      <c r="B17" s="29" t="s">
        <v>51</v>
      </c>
      <c r="C17" s="40"/>
      <c r="D17" s="41"/>
      <c r="E17" s="42"/>
      <c r="F17" s="26" t="s">
        <v>41</v>
      </c>
      <c r="G17" s="26"/>
      <c r="H17" s="26"/>
      <c r="I17" s="26"/>
      <c r="J17" s="26"/>
    </row>
    <row r="18" spans="1:10" ht="13.5" thickBot="1">
      <c r="A18" s="26"/>
      <c r="B18" s="29"/>
      <c r="C18" s="26"/>
      <c r="D18" s="26"/>
      <c r="E18" s="26"/>
      <c r="F18" s="26"/>
      <c r="G18" s="26"/>
      <c r="H18" s="26"/>
      <c r="I18" s="26"/>
      <c r="J18" s="26"/>
    </row>
    <row r="19" spans="1:10" ht="13.5" thickBot="1">
      <c r="A19" s="26"/>
      <c r="B19" s="29" t="s">
        <v>52</v>
      </c>
      <c r="C19" s="40"/>
      <c r="D19" s="41"/>
      <c r="E19" s="42"/>
      <c r="F19" s="26" t="s">
        <v>41</v>
      </c>
      <c r="G19" s="26"/>
      <c r="H19" s="26"/>
      <c r="I19" s="26"/>
      <c r="J19" s="26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4.25">
      <c r="A22" s="26"/>
      <c r="B22" s="27" t="s">
        <v>45</v>
      </c>
      <c r="C22" s="37">
        <f>2*C17*C13</f>
        <v>0</v>
      </c>
      <c r="D22" s="26" t="s">
        <v>39</v>
      </c>
      <c r="E22" s="26"/>
      <c r="F22" s="26"/>
      <c r="G22" s="26"/>
      <c r="H22" s="26"/>
      <c r="I22" s="26"/>
      <c r="J22" s="26"/>
    </row>
    <row r="23" spans="1:10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4.25">
      <c r="A24" s="26"/>
      <c r="B24" s="27" t="s">
        <v>46</v>
      </c>
      <c r="C24" s="37">
        <f>C15*(C17+C19)/2</f>
        <v>0</v>
      </c>
      <c r="D24" s="26" t="s">
        <v>39</v>
      </c>
      <c r="E24" s="26"/>
      <c r="F24" s="26"/>
      <c r="G24" s="26"/>
      <c r="H24" s="26"/>
      <c r="I24" s="26"/>
      <c r="J24" s="26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6"/>
      <c r="B26" s="32" t="s">
        <v>47</v>
      </c>
      <c r="C26" s="26"/>
      <c r="D26" s="27" t="s">
        <v>48</v>
      </c>
      <c r="E26" s="26"/>
      <c r="F26" s="26"/>
      <c r="G26" s="26"/>
      <c r="H26" s="26"/>
      <c r="I26" s="26"/>
      <c r="J26" s="26"/>
    </row>
    <row r="27" spans="1:10">
      <c r="A27" s="26"/>
      <c r="B27" s="33" t="e">
        <f>C10/(C22+C24)</f>
        <v>#DIV/0!</v>
      </c>
      <c r="C27" s="34" t="s">
        <v>49</v>
      </c>
      <c r="D27" s="35" t="str">
        <f>+IF(C8=0,"",60%)</f>
        <v/>
      </c>
      <c r="E27" s="34"/>
      <c r="F27" s="36"/>
      <c r="G27" s="26"/>
      <c r="H27" s="26"/>
      <c r="I27" s="26"/>
      <c r="J27" s="26"/>
    </row>
    <row r="28" spans="1:10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>
      <c r="A29" s="26"/>
      <c r="B29" s="27" t="e">
        <f>+IF(D27&gt;=B27,"Requirement fulfilled","Requirement NOT fulfilled")</f>
        <v>#DIV/0!</v>
      </c>
      <c r="C29" s="26"/>
      <c r="D29" s="26"/>
      <c r="E29" s="26"/>
      <c r="F29" s="26"/>
      <c r="G29" s="26"/>
      <c r="H29" s="26"/>
      <c r="I29" s="26"/>
      <c r="J29" s="26"/>
    </row>
    <row r="30" spans="1:10">
      <c r="A30" s="26"/>
      <c r="B30" s="26"/>
      <c r="C30" s="26"/>
      <c r="D30" s="26"/>
      <c r="E30" s="26"/>
      <c r="F30" s="26"/>
      <c r="G30" s="26"/>
      <c r="H30" s="26"/>
      <c r="I30" s="26"/>
      <c r="J30" s="26"/>
    </row>
  </sheetData>
  <sheetProtection sheet="1" objects="1" scenarios="1"/>
  <mergeCells count="9">
    <mergeCell ref="C17:E17"/>
    <mergeCell ref="C19:E19"/>
    <mergeCell ref="A6:B6"/>
    <mergeCell ref="C6:E6"/>
    <mergeCell ref="G6:I12"/>
    <mergeCell ref="C8:E8"/>
    <mergeCell ref="C10:E10"/>
    <mergeCell ref="C13:E13"/>
    <mergeCell ref="C15:E15"/>
  </mergeCells>
  <conditionalFormatting sqref="B29">
    <cfRule type="cellIs" dxfId="1" priority="1" stopIfTrue="1" operator="equal">
      <formula>"Requirement NOT fulfilled"</formula>
    </cfRule>
    <cfRule type="cellIs" dxfId="0" priority="2" stopIfTrue="1" operator="equal">
      <formula>"Requirement fulfilled"</formula>
    </cfRule>
  </conditionalFormatting>
  <pageMargins left="0.7154166666666667" right="0.78740157480314965" top="0" bottom="0" header="0" footer="0"/>
  <pageSetup paperSize="9" scale="85" orientation="landscape" r:id="rId1"/>
  <headerFooter alignWithMargins="0">
    <oddHeader>&amp;LVersion 4.1, 20241031
Author: Maria Tengqvist
Review: Trine Pedersen&amp;C&amp;A&amp;RCosmetic products, Generation 4
Printed &amp;D</oddHeader>
    <oddFooter>&amp;CSide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73de529d8fa4f4a9ad28df5dcd62b30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</TermName>
          <TermId xmlns="http://schemas.microsoft.com/office/infopath/2007/PartnerControls">f4517d57-7594-4aa9-b710-0d1f627dc324</TermId>
        </TermInfo>
      </Terms>
    </h73de529d8fa4f4a9ad28df5dcd62b30>
    <c4b301cb5ca34a2ba48041ad05b451b7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.0</TermName>
          <TermId xmlns="http://schemas.microsoft.com/office/infopath/2007/PartnerControls">4560965c-b518-4ed0-ab4d-c02076b474d1</TermId>
        </TermInfo>
      </Terms>
    </c4b301cb5ca34a2ba48041ad05b451b7>
    <TaxCatchAll xmlns="65a9e4a6-81a8-4efe-a898-483488fddb65">
      <Value>118</Value>
      <Value>66</Value>
      <Value>65</Value>
      <Value>46</Value>
      <Value>125</Value>
      <Value>1</Value>
    </TaxCatchAll>
    <d6a12a92581e42f5ab2fd8eb0ab6a7b6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sheet</TermName>
          <TermId xmlns="http://schemas.microsoft.com/office/infopath/2007/PartnerControls">8d9e94c2-df09-48f3-b059-a1a0a5090d21</TermId>
        </TermInfo>
      </Terms>
    </d6a12a92581e42f5ab2fd8eb0ab6a7b6>
    <e875f6ca30b049e69b92ab6fd30ccc7e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7</TermName>
          <TermId xmlns="http://schemas.microsoft.com/office/infopath/2007/PartnerControls">62144752-167c-47c0-b52a-c29555066948</TermId>
        </TermInfo>
      </Terms>
    </e875f6ca30b049e69b92ab6fd30ccc7e>
    <i2b8d92c922f44369b3c371567339a7a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Cleaning Products (026)</TermName>
          <TermId xmlns="http://schemas.microsoft.com/office/infopath/2007/PartnerControls">1f8e530c-32f2-443d-8ef9-a4e7dc0010b1</TermId>
        </TermInfo>
      </Terms>
    </i2b8d92c922f44369b3c371567339a7a>
    <c2e42a5b42024328b12a942358616b76 xmlns="65a9e4a6-81a8-4efe-a898-483488fddb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Valid</TermName>
          <TermId xmlns="http://schemas.microsoft.com/office/infopath/2007/PartnerControls">715646e3-bb08-47a6-89b9-774dbfda2109</TermId>
        </TermInfo>
      </Terms>
    </c2e42a5b42024328b12a942358616b76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 026" ma:contentTypeID="0x010100392E21D807DAB94FB2EAFAE84F2FB25D010025E4EFDBF46AB246B77F080B0A4084EA" ma:contentTypeVersion="30" ma:contentTypeDescription="Working document for product group 026." ma:contentTypeScope="" ma:versionID="d93e669949d160a952fb9c5051872839">
  <xsd:schema xmlns:xsd="http://www.w3.org/2001/XMLSchema" xmlns:xs="http://www.w3.org/2001/XMLSchema" xmlns:p="http://schemas.microsoft.com/office/2006/metadata/properties" xmlns:ns2="65a9e4a6-81a8-4efe-a898-483488fddb65" xmlns:ns3="81d0a83b-5ba1-4617-9d02-6581ee00c35b" targetNamespace="http://schemas.microsoft.com/office/2006/metadata/properties" ma:root="true" ma:fieldsID="8c3102b2e493308f59f97798a040f05c" ns2:_="" ns3:_="">
    <xsd:import namespace="65a9e4a6-81a8-4efe-a898-483488fddb65"/>
    <xsd:import namespace="81d0a83b-5ba1-4617-9d02-6581ee00c35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d6a12a92581e42f5ab2fd8eb0ab6a7b6" minOccurs="0"/>
                <xsd:element ref="ns2:TaxCatchAllLabel" minOccurs="0"/>
                <xsd:element ref="ns2:c2e42a5b42024328b12a942358616b76" minOccurs="0"/>
                <xsd:element ref="ns2:e875f6ca30b049e69b92ab6fd30ccc7e" minOccurs="0"/>
                <xsd:element ref="ns2:c4b301cb5ca34a2ba48041ad05b451b7" minOccurs="0"/>
                <xsd:element ref="ns2:h73de529d8fa4f4a9ad28df5dcd62b30" minOccurs="0"/>
                <xsd:element ref="ns2:i2b8d92c922f44369b3c371567339a7a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9e4a6-81a8-4efe-a898-483488fddb65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030d24d3-3926-4178-9a08-86f7e82bc718}" ma:internalName="TaxCatchAll" ma:readOnly="false" ma:showField="CatchAllData" ma:web="65a9e4a6-81a8-4efe-a898-483488fdd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6a12a92581e42f5ab2fd8eb0ab6a7b6" ma:index="15" ma:taxonomy="true" ma:internalName="d6a12a92581e42f5ab2fd8eb0ab6a7b6" ma:taxonomyFieldName="Document_x0020_Type" ma:displayName="Document Type" ma:readOnly="false" ma:fieldId="{d6a12a92-581e-42f5-ab2f-d8eb0ab6a7b6}" ma:sspId="2ae8ed2c-49d6-4264-94a7-517b88e8cd6b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hidden="true" ma:list="{030d24d3-3926-4178-9a08-86f7e82bc718}" ma:internalName="TaxCatchAllLabel" ma:readOnly="true" ma:showField="CatchAllDataLabel" ma:web="65a9e4a6-81a8-4efe-a898-483488fdd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e42a5b42024328b12a942358616b76" ma:index="17" nillable="true" ma:taxonomy="true" ma:internalName="c2e42a5b42024328b12a942358616b76" ma:taxonomyFieldName="Document_x0020_status1" ma:displayName="Document status" ma:indexed="true" ma:readOnly="false" ma:fieldId="{c2e42a5b-4202-4328-b12a-942358616b76}" ma:sspId="2ae8ed2c-49d6-4264-94a7-517b88e8cd6b" ma:termSetId="92b5cd0c-2e06-4718-8cce-5bc0b86683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75f6ca30b049e69b92ab6fd30ccc7e" ma:index="18" nillable="true" ma:taxonomy="true" ma:internalName="e875f6ca30b049e69b92ab6fd30ccc7e" ma:taxonomyFieldName="_x0047_en0" ma:displayName="Crit Gen" ma:readOnly="false" ma:fieldId="{e875f6ca-30b0-49e6-9b92-ab6fd30ccc7e}" ma:sspId="2ae8ed2c-49d6-4264-94a7-517b88e8cd6b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b301cb5ca34a2ba48041ad05b451b7" ma:index="19" nillable="true" ma:taxonomy="true" ma:internalName="c4b301cb5ca34a2ba48041ad05b451b7" ma:taxonomyFieldName="_x0056_er0" ma:displayName="Crit Ver" ma:readOnly="false" ma:fieldId="{c4b301cb-5ca3-4a2b-a480-41ad05b451b7}" ma:sspId="2ae8ed2c-49d6-4264-94a7-517b88e8cd6b" ma:termSetId="30d94079-7b7d-4db4-b30b-fafebc9b1d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de529d8fa4f4a9ad28df5dcd62b30" ma:index="20" nillable="true" ma:taxonomy="true" ma:internalName="h73de529d8fa4f4a9ad28df5dcd62b30" ma:taxonomyFieldName="Year2" ma:displayName="Year" ma:readOnly="false" ma:fieldId="{173de529-d8fa-4f4a-9ad2-8df5dcd62b30}" ma:sspId="2ae8ed2c-49d6-4264-94a7-517b88e8cd6b" ma:termSetId="92c1f776-cdb1-42e3-8440-ec0091d1ca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b8d92c922f44369b3c371567339a7a" ma:index="21" nillable="true" ma:taxonomy="true" ma:internalName="i2b8d92c922f44369b3c371567339a7a" ma:taxonomyFieldName="Product_x0020_group_x0020_001" ma:displayName="Product group 026" ma:readOnly="false" ma:default="1;#Cleaning Products (026)|1f8e530c-32f2-443d-8ef9-a4e7dc0010b1" ma:fieldId="{22b8d92c-922f-4436-9b3c-371567339a7a}" ma:sspId="2ae8ed2c-49d6-4264-94a7-517b88e8cd6b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0a83b-5ba1-4617-9d02-6581ee00c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2BBC9-B542-4D09-93F3-F962B82F1302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65a9e4a6-81a8-4efe-a898-483488fddb6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1d0a83b-5ba1-4617-9d02-6581ee00c3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0A4F70-5DB1-4716-966C-51A2FE01C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9e4a6-81a8-4efe-a898-483488fddb65"/>
    <ds:schemaRef ds:uri="81d0a83b-5ba1-4617-9d02-6581ee00c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DF089-789D-4FAE-85CD-AE7ED4475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WUR</vt:lpstr>
      <vt:lpstr>WUR (old)</vt:lpstr>
      <vt:lpstr>Label coverage cylindrical</vt:lpstr>
      <vt:lpstr>Label coverage non-cylindrical</vt:lpstr>
      <vt:lpstr>WUR!Print_Area</vt:lpstr>
      <vt:lpstr>'WUR (old)'!Print_Area</vt:lpstr>
    </vt:vector>
  </TitlesOfParts>
  <Manager/>
  <Company>Dansk Standard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Andersen</dc:creator>
  <cp:keywords/>
  <dc:description/>
  <cp:lastModifiedBy>Sheri Eklund (Svanen)</cp:lastModifiedBy>
  <cp:revision/>
  <dcterms:created xsi:type="dcterms:W3CDTF">2004-11-15T09:06:09Z</dcterms:created>
  <dcterms:modified xsi:type="dcterms:W3CDTF">2026-03-13T14:35:02Z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0x010100392E21D807DAB94FB2EAFAE84F2FB25D010025E4EFDBF46AB246B77F080B0A4084EA</vt:lpwstr>
  </property>
  <property fmtid="{D5CDD505-2E9C-101B-9397-08002B2CF9AE}" pid="3" name="Ver0">
    <vt:lpwstr>66;#.0|4560965c-b518-4ed0-ab4d-c02076b474d1</vt:lpwstr>
  </property>
  <property fmtid="{D5CDD505-2E9C-101B-9397-08002B2CF9AE}" pid="4" name="Gen0">
    <vt:lpwstr>118;#7|62144752-167c-47c0-b52a-c29555066948</vt:lpwstr>
  </property>
  <property fmtid="{D5CDD505-2E9C-101B-9397-08002B2CF9AE}" pid="5" name="Year2">
    <vt:lpwstr>125;#2026|f4517d57-7594-4aa9-b710-0d1f627dc324</vt:lpwstr>
  </property>
  <property fmtid="{D5CDD505-2E9C-101B-9397-08002B2CF9AE}" pid="6" name="Document Type">
    <vt:lpwstr>46;#Calculation sheet|8d9e94c2-df09-48f3-b059-a1a0a5090d21</vt:lpwstr>
  </property>
  <property fmtid="{D5CDD505-2E9C-101B-9397-08002B2CF9AE}" pid="7" name="Product group 001">
    <vt:lpwstr>1;#Cleaning Products (026)|1f8e530c-32f2-443d-8ef9-a4e7dc0010b1</vt:lpwstr>
  </property>
  <property fmtid="{D5CDD505-2E9C-101B-9397-08002B2CF9AE}" pid="8" name="Document status1">
    <vt:lpwstr>65;#Valid|715646e3-bb08-47a6-89b9-774dbfda2109</vt:lpwstr>
  </property>
  <property fmtid="{D5CDD505-2E9C-101B-9397-08002B2CF9AE}" pid="9" name="_x0047_en0">
    <vt:lpwstr>118;#7|62144752-167c-47c0-b52a-c29555066948</vt:lpwstr>
  </property>
  <property fmtid="{D5CDD505-2E9C-101B-9397-08002B2CF9AE}" pid="10" name="Document_x0020_Type">
    <vt:lpwstr>46;#Calculation sheet|8d9e94c2-df09-48f3-b059-a1a0a5090d21</vt:lpwstr>
  </property>
  <property fmtid="{D5CDD505-2E9C-101B-9397-08002B2CF9AE}" pid="11" name="Document_x0020_status1">
    <vt:lpwstr>65;#Valid|715646e3-bb08-47a6-89b9-774dbfda2109</vt:lpwstr>
  </property>
  <property fmtid="{D5CDD505-2E9C-101B-9397-08002B2CF9AE}" pid="12" name="_x0056_er0">
    <vt:lpwstr>66;#.0|4560965c-b518-4ed0-ab4d-c02076b474d1</vt:lpwstr>
  </property>
  <property fmtid="{D5CDD505-2E9C-101B-9397-08002B2CF9AE}" pid="13" name="Product_x0020_group_x0020_001">
    <vt:lpwstr>1;#Cleaning Products (026)|1f8e530c-32f2-443d-8ef9-a4e7dc0010b1</vt:lpwstr>
  </property>
  <property fmtid="{D5CDD505-2E9C-101B-9397-08002B2CF9AE}" pid="14" name="Original Language">
    <vt:lpwstr/>
  </property>
  <property fmtid="{D5CDD505-2E9C-101B-9397-08002B2CF9AE}" pid="15" name="Document Language">
    <vt:lpwstr/>
  </property>
  <property fmtid="{D5CDD505-2E9C-101B-9397-08002B2CF9AE}" pid="16" name="Document_x0020_Language">
    <vt:lpwstr/>
  </property>
  <property fmtid="{D5CDD505-2E9C-101B-9397-08002B2CF9AE}" pid="17" name="e6d8e97c512749c081d36fa51213eddc">
    <vt:lpwstr/>
  </property>
</Properties>
</file>